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02-2" sheetId="5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项目支出绩效目标表（另文下达）05-3" sheetId="11" r:id="rId10"/>
    <sheet name="政府性基金预算支出预算表06" sheetId="12" r:id="rId11"/>
    <sheet name="部门政府采购预算表07" sheetId="14" r:id="rId12"/>
    <sheet name="政府购买服务预算表08" sheetId="15" r:id="rId13"/>
    <sheet name="省对下转移支付预算表09-1" sheetId="16" r:id="rId14"/>
    <sheet name="省对下转移支付绩效目标表09-2" sheetId="17" r:id="rId15"/>
    <sheet name="新增资产配置表10" sheetId="18" r:id="rId16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'一般公共预算支出预算表02-2'!$A:$A,'一般公共预算支出预算表02-2'!$1:$1</definedName>
    <definedName name="_xlnm.Print_Titles" localSheetId="5">一般公共预算“三公”经费支出预算表03!$A:$A,一般公共预算“三公”经费支出预算表03!$1:$1</definedName>
    <definedName name="_xlnm.Print_Titles" localSheetId="6">基本支出预算表04!$A:$A,基本支出预算表04!$1:$1</definedName>
    <definedName name="_xlnm.Print_Titles" localSheetId="7">'项目支出预算表05-1'!$A:$A,'项目支出预算表05-1'!$1:$1</definedName>
    <definedName name="_xlnm.Print_Titles" localSheetId="8">'项目支出绩效目标表（本次下达）05-2'!$A:$A,'项目支出绩效目标表（本次下达）05-2'!$1:$1</definedName>
    <definedName name="_xlnm.Print_Titles" localSheetId="9">'项目支出绩效目标表（另文下达）05-3'!$A:$A,'项目支出绩效目标表（另文下达）05-3'!$1:$1</definedName>
    <definedName name="_xlnm.Print_Titles" localSheetId="10">政府性基金预算支出预算表06!$A:$A,政府性基金预算支出预算表06!$1:$1</definedName>
    <definedName name="_xlnm.Print_Titles" localSheetId="11">部门政府采购预算表07!$A:$A,部门政府采购预算表07!$1:$1</definedName>
    <definedName name="_xlnm.Print_Titles" localSheetId="12">政府购买服务预算表08!$A:$A,政府购买服务预算表08!$1:$1</definedName>
    <definedName name="_xlnm.Print_Titles" localSheetId="13">'省对下转移支付预算表09-1'!$A:$A,'省对下转移支付预算表09-1'!$1:$1</definedName>
    <definedName name="_xlnm.Print_Titles" localSheetId="14">'省对下转移支付绩效目标表09-2'!$A:$A,'省对下转移支付绩效目标表09-2'!$1:$1</definedName>
    <definedName name="_xlnm.Print_Titles" localSheetId="15">新增资产配置表10!$A:$A,新增资产配置表10!$1:$1</definedName>
  </definedNames>
  <calcPr calcId="144525"/>
</workbook>
</file>

<file path=xl/sharedStrings.xml><?xml version="1.0" encoding="utf-8"?>
<sst xmlns="http://schemas.openxmlformats.org/spreadsheetml/2006/main" count="550" uniqueCount="261">
  <si>
    <t>预算01-1表</t>
  </si>
  <si>
    <t>财务收支预算总表</t>
  </si>
  <si>
    <t>单位：万元</t>
  </si>
  <si>
    <t>收        入</t>
  </si>
  <si>
    <t>支        出</t>
  </si>
  <si>
    <t>项      目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</si>
  <si>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</si>
  <si>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</si>
  <si>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</si>
  <si>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</si>
  <si>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</si>
  <si>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</si>
  <si>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</si>
  <si>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</si>
  <si>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</si>
  <si>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</si>
  <si>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</si>
  <si>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</si>
  <si>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</si>
  <si>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</si>
  <si>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</si>
  <si>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</si>
  <si>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</si>
  <si>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</si>
  <si>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</si>
  <si>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</si>
  <si>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</si>
  <si>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</si>
  <si>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</si>
  <si>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</si>
  <si>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</si>
  <si>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</si>
  <si>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</si>
  <si>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</si>
  <si>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</si>
  <si>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</si>
  <si>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</si>
  <si>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</si>
  <si>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</si>
  <si>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</si>
  <si>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</si>
  <si>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213</t>
  </si>
  <si>
    <t>师宗县科学技术协会</t>
  </si>
  <si>
    <t>213001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</si>
  <si>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</si>
  <si>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</si>
  <si>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</si>
  <si>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</si>
  <si>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</si>
  <si>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</si>
  <si>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</si>
  <si>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</si>
  <si>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</si>
  <si>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</si>
  <si>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</si>
  <si>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</si>
  <si>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</si>
  <si>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206</t>
  </si>
  <si>
    <t>科学技术支出</t>
  </si>
  <si>
    <t>20607</t>
  </si>
  <si>
    <t>科学技术普及</t>
  </si>
  <si>
    <t>2060701</t>
  </si>
  <si>
    <t>机构运行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</si>
  <si>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</si>
  <si>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</si>
  <si>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</si>
  <si>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</si>
  <si>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</si>
  <si>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</si>
  <si>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</si>
  <si>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</si>
  <si>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</si>
  <si>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</si>
  <si>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</si>
  <si>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</si>
  <si>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</si>
  <si>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</si>
  <si>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</si>
  <si>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</si>
  <si>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</si>
  <si>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</si>
  <si>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</si>
  <si>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</si>
  <si>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</si>
  <si>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</si>
  <si>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</si>
  <si>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</si>
  <si>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</si>
  <si>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</si>
  <si>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</si>
  <si>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</si>
  <si>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</si>
  <si>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</si>
  <si>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</si>
  <si>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</si>
  <si>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</si>
  <si>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</si>
  <si>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</si>
  <si>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</si>
  <si>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</si>
  <si>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</si>
  <si>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</si>
  <si>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</si>
  <si>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</si>
  <si>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</si>
  <si>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</si>
  <si>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</si>
  <si>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</si>
  <si>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</si>
  <si>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</si>
  <si>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</si>
  <si>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</si>
  <si>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</si>
  <si>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</si>
  <si>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</si>
  <si>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</si>
  <si>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</si>
  <si>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</si>
  <si>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0.00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</si>
  <si>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</si>
  <si>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</si>
  <si>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</si>
  <si>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</si>
  <si>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</si>
  <si>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</si>
  <si>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</si>
  <si>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</si>
  <si>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</si>
  <si>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</si>
  <si>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</si>
  <si>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</si>
  <si>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</si>
  <si>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</si>
  <si>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</si>
  <si>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</si>
  <si>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</si>
  <si>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</si>
  <si>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</si>
  <si>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</si>
  <si>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530323210000000004285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</si>
  <si>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</si>
  <si>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</si>
  <si>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</si>
  <si>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</si>
  <si>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</si>
  <si>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</si>
  <si>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</si>
  <si>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530323210000000004287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</si>
  <si>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</si>
  <si>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</si>
  <si>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</si>
  <si>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</si>
  <si>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</si>
  <si>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</si>
  <si>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</si>
  <si>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</si>
  <si>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</si>
  <si>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530323210000000004288</t>
  </si>
  <si>
    <t>30113</t>
  </si>
  <si>
    <t>530323210000000004293</t>
  </si>
  <si>
    <t>其他公用支出</t>
  </si>
  <si>
    <t>30205</t>
  </si>
  <si>
    <t>水费</t>
  </si>
  <si>
    <t>30207</t>
  </si>
  <si>
    <t>邮电费</t>
  </si>
  <si>
    <t>30226</t>
  </si>
  <si>
    <t>劳务费</t>
  </si>
  <si>
    <t>30201</t>
  </si>
  <si>
    <t>办公费</t>
  </si>
  <si>
    <t>30229</t>
  </si>
  <si>
    <t>福利费</t>
  </si>
  <si>
    <t>530323210000000004290</t>
  </si>
  <si>
    <t>行政人员公务交通补贴</t>
  </si>
  <si>
    <t>30239</t>
  </si>
  <si>
    <t>其他交通费用</t>
  </si>
  <si>
    <t>530323231100001253148</t>
  </si>
  <si>
    <t>退休费</t>
  </si>
  <si>
    <t>30302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</si>
  <si>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</si>
  <si>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</si>
  <si>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</si>
  <si>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</si>
  <si>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</si>
  <si>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</si>
  <si>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</si>
  <si>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说明：师宗县科学技术协会2025年无项目支出预算表，故此表为空表。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</si>
  <si>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</si>
  <si>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</si>
  <si>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</si>
  <si>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</si>
  <si>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</si>
  <si>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</si>
  <si>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</si>
  <si>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</si>
  <si>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</si>
  <si>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</si>
  <si>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</si>
  <si>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</si>
  <si>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说明：师宗县科学技术协会2025年无部门项目绩效目标表（本次下达），故此表为空表。</t>
  </si>
  <si>
    <t>预算05-3表</t>
  </si>
  <si>
    <t>项目支出绩效目标表（另文下达）</t>
  </si>
  <si>
    <t>'="单位名称："&amp;FX_FIRST("Parameter","@DATA_ID")</t>
  </si>
  <si>
    <t>说明：师宗县科学技术协会2025年无项目支出绩效目标表（另文下达），故此表为空表。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</si>
  <si>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</si>
  <si>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</si>
  <si>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</si>
  <si>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</si>
  <si>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</si>
  <si>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说明：师宗县科学技术协会2025年无政府性基金预算支出预算表，故此表为空表。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</si>
  <si>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</si>
  <si>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</si>
  <si>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</si>
  <si>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</si>
  <si>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</si>
  <si>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</si>
  <si>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</si>
  <si>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</si>
  <si>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</si>
  <si>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</si>
  <si>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</si>
  <si>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说明：师宗县科学技术协会2025年无部门政府采购预算表，故此表为空表。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</si>
  <si>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</si>
  <si>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</si>
  <si>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</si>
  <si>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</si>
  <si>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</si>
  <si>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</si>
  <si>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</si>
  <si>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</si>
  <si>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</si>
  <si>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</si>
  <si>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说明：师宗县科学技术协会2025年无政府购买服务预算表，故此表为空表。</t>
  </si>
  <si>
    <t>预算09-1表</t>
  </si>
  <si>
    <t>省对下转移支付预算表</t>
  </si>
  <si>
    <t>单位名称（项目）</t>
  </si>
  <si>
    <t>地区</t>
  </si>
  <si>
    <t>政府性基金</t>
  </si>
  <si>
    <t>开发区</t>
  </si>
  <si>
    <t>麒麟区</t>
  </si>
  <si>
    <t>沾益区</t>
  </si>
  <si>
    <t>马龙区</t>
  </si>
  <si>
    <t>宣威市</t>
  </si>
  <si>
    <t>富源县</t>
  </si>
  <si>
    <t>罗平县</t>
  </si>
  <si>
    <t>师宗县</t>
  </si>
  <si>
    <t>陆良县</t>
  </si>
  <si>
    <t>会泽县</t>
  </si>
  <si>
    <t>说明：师宗县科学技术协会2025年无省对下转移支付预算表，故此表为空表。</t>
  </si>
  <si>
    <t>预算09-2表</t>
  </si>
  <si>
    <t>省对下转移支付绩效目标表</t>
  </si>
  <si>
    <t>说明：师宗县科学技术协会2025年无省对下转移支付绩效目标表，故此表为空表。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</si>
  <si>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</si>
  <si>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</si>
  <si>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</si>
  <si>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</si>
  <si>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</si>
  <si>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</si>
  <si>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</si>
  <si>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</si>
  <si>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</si>
  <si>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说明：师宗县科学技术协会2025年无新增资产配置表，故此表为空表。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</si>
</sst>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-mm\-dd\ hh:mm:ss"/>
    <numFmt numFmtId="177" formatCode="#,##0;\-#,##0;;@"/>
    <numFmt numFmtId="43" formatCode="_ * #,##0.00_ ;_ * \-#,##0.00_ ;_ * &quot;-&quot;??_ ;_ @_ "/>
    <numFmt numFmtId="178" formatCode="yyyy\-mm\-dd"/>
    <numFmt numFmtId="179" formatCode="0.00_);[Red]\-0.00\ "/>
    <numFmt numFmtId="180" formatCode="#,##0.00;\-#,##0.00;;@"/>
    <numFmt numFmtId="181" formatCode="hh:mm:ss"/>
    <numFmt numFmtId="182" formatCode="0.00_ "/>
  </numFmts>
  <fonts count="47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sz val="10.5"/>
      <color rgb="FF000000"/>
      <name val="normal"/>
      <charset val="134"/>
    </font>
    <font>
      <sz val="9"/>
      <name val="宋体"/>
      <charset val="134"/>
    </font>
    <font>
      <sz val="9"/>
      <color rgb="FF000000"/>
      <name val="Microsoft YaHei UI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9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000000"/>
      <name val="宋体"/>
      <charset val="134"/>
    </font>
    <font>
      <sz val="20"/>
      <color rgb="FF000000"/>
      <name val="Microsoft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5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0" borderId="0">
      <alignment horizontal="right"/>
    </xf>
    <xf numFmtId="0" fontId="4" fillId="0" borderId="2">
      <alignment horizontal="center" vertical="center"/>
      <protection locked="0"/>
    </xf>
    <xf numFmtId="0" fontId="4" fillId="0" borderId="8">
      <alignment horizontal="center" vertical="center"/>
      <protection locked="0"/>
    </xf>
    <xf numFmtId="0" fontId="6" fillId="0" borderId="0">
      <alignment horizontal="right" vertical="center"/>
      <protection locked="0"/>
    </xf>
    <xf numFmtId="44" fontId="0" fillId="0" borderId="0" applyFont="0" applyFill="0" applyBorder="0" applyAlignment="0" applyProtection="0">
      <alignment vertical="center"/>
    </xf>
    <xf numFmtId="0" fontId="20" fillId="0" borderId="0">
      <alignment horizontal="center" vertical="center"/>
    </xf>
    <xf numFmtId="0" fontId="4" fillId="0" borderId="7">
      <alignment horizontal="center" vertical="center" wrapText="1"/>
    </xf>
    <xf numFmtId="0" fontId="28" fillId="3" borderId="14" applyNumberFormat="0" applyAlignment="0" applyProtection="0">
      <alignment vertical="center"/>
    </xf>
    <xf numFmtId="49" fontId="4" fillId="0" borderId="2">
      <alignment horizontal="center" vertical="center" wrapText="1"/>
    </xf>
    <xf numFmtId="0" fontId="6" fillId="0" borderId="1">
      <alignment horizontal="center" vertical="center" wrapText="1"/>
      <protection locked="0"/>
    </xf>
    <xf numFmtId="0" fontId="32" fillId="6" borderId="0" applyNumberFormat="0" applyBorder="0" applyAlignment="0" applyProtection="0">
      <alignment vertical="center"/>
    </xf>
    <xf numFmtId="0" fontId="4" fillId="0" borderId="6">
      <alignment horizontal="center" vertical="center"/>
    </xf>
    <xf numFmtId="0" fontId="6" fillId="0" borderId="4">
      <alignment horizontal="center" vertical="center"/>
      <protection locked="0"/>
    </xf>
    <xf numFmtId="41" fontId="0" fillId="0" borderId="0" applyFont="0" applyFill="0" applyBorder="0" applyAlignment="0" applyProtection="0">
      <alignment vertical="center"/>
    </xf>
    <xf numFmtId="176" fontId="23" fillId="0" borderId="6">
      <alignment horizontal="right" vertical="center"/>
    </xf>
    <xf numFmtId="0" fontId="33" fillId="7" borderId="0" applyNumberFormat="0" applyBorder="0" applyAlignment="0" applyProtection="0">
      <alignment vertical="center"/>
    </xf>
    <xf numFmtId="0" fontId="4" fillId="0" borderId="0">
      <alignment horizontal="left" vertical="center"/>
      <protection locked="0"/>
    </xf>
    <xf numFmtId="4" fontId="1" fillId="0" borderId="10">
      <alignment horizontal="right" vertical="center"/>
      <protection locked="0"/>
    </xf>
    <xf numFmtId="0" fontId="4" fillId="0" borderId="0"/>
    <xf numFmtId="0" fontId="3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2">
      <alignment horizontal="center" vertical="center" wrapText="1"/>
      <protection locked="0"/>
    </xf>
    <xf numFmtId="0" fontId="34" fillId="0" borderId="0" applyNumberForma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" fillId="0" borderId="10">
      <alignment horizontal="center" vertical="center"/>
    </xf>
    <xf numFmtId="0" fontId="6" fillId="0" borderId="6">
      <alignment horizontal="center" vertical="center"/>
      <protection locked="0"/>
    </xf>
    <xf numFmtId="0" fontId="1" fillId="0" borderId="6">
      <alignment horizontal="right" vertical="center" wrapText="1"/>
    </xf>
    <xf numFmtId="0" fontId="1" fillId="0" borderId="10">
      <alignment horizontal="left" vertical="center"/>
    </xf>
    <xf numFmtId="0" fontId="4" fillId="0" borderId="9">
      <alignment horizontal="center" vertical="center" wrapText="1"/>
      <protection locked="0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0" borderId="0">
      <alignment vertical="top"/>
      <protection locked="0"/>
    </xf>
    <xf numFmtId="0" fontId="4" fillId="0" borderId="3">
      <alignment horizontal="center" vertical="center"/>
    </xf>
    <xf numFmtId="0" fontId="24" fillId="0" borderId="0">
      <alignment vertical="top"/>
      <protection locked="0"/>
    </xf>
    <xf numFmtId="0" fontId="4" fillId="0" borderId="7">
      <alignment horizontal="center" vertical="center" wrapText="1"/>
      <protection locked="0"/>
    </xf>
    <xf numFmtId="0" fontId="1" fillId="0" borderId="0">
      <alignment horizontal="right" vertical="center"/>
    </xf>
    <xf numFmtId="0" fontId="1" fillId="0" borderId="4">
      <alignment horizontal="left" vertical="center"/>
      <protection locked="0"/>
    </xf>
    <xf numFmtId="4" fontId="1" fillId="0" borderId="6">
      <alignment horizontal="right" vertical="center"/>
      <protection locked="0"/>
    </xf>
    <xf numFmtId="0" fontId="0" fillId="10" borderId="18" applyNumberFormat="0" applyFont="0" applyAlignment="0" applyProtection="0">
      <alignment vertical="center"/>
    </xf>
    <xf numFmtId="0" fontId="1" fillId="0" borderId="10">
      <alignment horizontal="left" vertical="center" wrapText="1"/>
    </xf>
    <xf numFmtId="0" fontId="4" fillId="0" borderId="10">
      <alignment horizontal="center" vertical="center"/>
      <protection locked="0"/>
    </xf>
    <xf numFmtId="0" fontId="30" fillId="12" borderId="0" applyNumberFormat="0" applyBorder="0" applyAlignment="0" applyProtection="0">
      <alignment vertical="center"/>
    </xf>
    <xf numFmtId="0" fontId="6" fillId="0" borderId="0"/>
    <xf numFmtId="49" fontId="6" fillId="0" borderId="6">
      <alignment horizontal="center"/>
    </xf>
    <xf numFmtId="0" fontId="2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6" fillId="0" borderId="0">
      <alignment vertical="top"/>
    </xf>
    <xf numFmtId="0" fontId="3" fillId="0" borderId="0">
      <alignment horizontal="center" vertical="center"/>
    </xf>
    <xf numFmtId="0" fontId="41" fillId="0" borderId="17" applyNumberFormat="0" applyFill="0" applyAlignment="0" applyProtection="0">
      <alignment vertical="center"/>
    </xf>
    <xf numFmtId="0" fontId="6" fillId="0" borderId="10">
      <alignment horizontal="center" vertical="center"/>
      <protection locked="0"/>
    </xf>
    <xf numFmtId="4" fontId="1" fillId="0" borderId="10">
      <alignment horizontal="right" vertical="center"/>
      <protection locked="0"/>
    </xf>
    <xf numFmtId="0" fontId="4" fillId="0" borderId="1">
      <alignment horizontal="center" vertical="center" wrapText="1"/>
      <protection locked="0"/>
    </xf>
    <xf numFmtId="0" fontId="30" fillId="5" borderId="0" applyNumberFormat="0" applyBorder="0" applyAlignment="0" applyProtection="0">
      <alignment vertical="center"/>
    </xf>
    <xf numFmtId="49" fontId="4" fillId="0" borderId="6">
      <alignment horizontal="center" vertical="center"/>
      <protection locked="0"/>
    </xf>
    <xf numFmtId="0" fontId="1" fillId="0" borderId="0">
      <alignment horizontal="right" vertical="center"/>
    </xf>
    <xf numFmtId="0" fontId="27" fillId="0" borderId="19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" fillId="0" borderId="6">
      <alignment horizontal="center" vertical="center"/>
      <protection locked="0"/>
    </xf>
    <xf numFmtId="4" fontId="1" fillId="0" borderId="6">
      <alignment horizontal="right" vertical="center" wrapText="1"/>
    </xf>
    <xf numFmtId="0" fontId="1" fillId="0" borderId="0">
      <alignment vertical="top"/>
      <protection locked="0"/>
    </xf>
    <xf numFmtId="0" fontId="42" fillId="2" borderId="20" applyNumberFormat="0" applyAlignment="0" applyProtection="0">
      <alignment vertical="center"/>
    </xf>
    <xf numFmtId="0" fontId="4" fillId="0" borderId="7">
      <alignment horizontal="center" vertical="center"/>
    </xf>
    <xf numFmtId="0" fontId="6" fillId="0" borderId="2">
      <alignment horizontal="center" vertical="center" wrapText="1"/>
      <protection locked="0"/>
    </xf>
    <xf numFmtId="0" fontId="26" fillId="2" borderId="14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9" fillId="4" borderId="15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4" fillId="0" borderId="1">
      <alignment horizontal="center" vertical="center" wrapText="1"/>
      <protection locked="0"/>
    </xf>
    <xf numFmtId="0" fontId="25" fillId="0" borderId="13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4" fillId="0" borderId="0">
      <alignment vertical="top"/>
      <protection locked="0"/>
    </xf>
    <xf numFmtId="0" fontId="44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" fillId="0" borderId="0">
      <alignment horizontal="center" vertical="center"/>
    </xf>
    <xf numFmtId="0" fontId="32" fillId="21" borderId="0" applyNumberFormat="0" applyBorder="0" applyAlignment="0" applyProtection="0">
      <alignment vertical="center"/>
    </xf>
    <xf numFmtId="0" fontId="1" fillId="0" borderId="0">
      <alignment horizontal="left" vertical="center"/>
      <protection locked="0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6" fillId="0" borderId="0"/>
    <xf numFmtId="0" fontId="4" fillId="0" borderId="2">
      <alignment horizontal="center" vertical="center"/>
    </xf>
    <xf numFmtId="0" fontId="4" fillId="0" borderId="3">
      <alignment horizontal="center" vertical="center"/>
    </xf>
    <xf numFmtId="0" fontId="32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0" borderId="6">
      <alignment horizontal="left" vertical="top" wrapText="1"/>
    </xf>
    <xf numFmtId="0" fontId="30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" fillId="0" borderId="8">
      <alignment horizontal="center" vertical="center" wrapText="1"/>
    </xf>
    <xf numFmtId="0" fontId="32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horizontal="right" vertical="center"/>
    </xf>
    <xf numFmtId="0" fontId="30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4" fillId="0" borderId="2">
      <alignment horizontal="center" vertical="center"/>
    </xf>
    <xf numFmtId="0" fontId="1" fillId="0" borderId="6">
      <alignment horizontal="left" vertical="center"/>
    </xf>
    <xf numFmtId="0" fontId="30" fillId="32" borderId="0" applyNumberFormat="0" applyBorder="0" applyAlignment="0" applyProtection="0">
      <alignment vertical="center"/>
    </xf>
    <xf numFmtId="178" fontId="23" fillId="0" borderId="6">
      <alignment horizontal="right" vertical="center"/>
    </xf>
    <xf numFmtId="4" fontId="35" fillId="0" borderId="11">
      <alignment horizontal="right" vertical="center"/>
    </xf>
    <xf numFmtId="0" fontId="1" fillId="0" borderId="6">
      <alignment horizontal="right" vertical="center"/>
    </xf>
    <xf numFmtId="0" fontId="4" fillId="0" borderId="5">
      <alignment horizontal="center" vertical="center"/>
    </xf>
    <xf numFmtId="0" fontId="6" fillId="0" borderId="7">
      <alignment horizontal="center" vertical="center" wrapText="1"/>
      <protection locked="0"/>
    </xf>
    <xf numFmtId="0" fontId="4" fillId="0" borderId="1">
      <alignment horizontal="center" vertical="center"/>
    </xf>
    <xf numFmtId="0" fontId="7" fillId="0" borderId="0">
      <alignment vertical="top"/>
    </xf>
    <xf numFmtId="0" fontId="7" fillId="0" borderId="0"/>
    <xf numFmtId="0" fontId="6" fillId="0" borderId="9">
      <alignment horizontal="center" vertical="center"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6" fillId="0" borderId="0"/>
    <xf numFmtId="0" fontId="6" fillId="0" borderId="6">
      <alignment horizontal="center" vertical="center"/>
    </xf>
    <xf numFmtId="0" fontId="6" fillId="0" borderId="3">
      <alignment horizontal="center" vertical="center" wrapText="1"/>
    </xf>
    <xf numFmtId="0" fontId="1" fillId="0" borderId="5">
      <alignment horizontal="left" vertical="center"/>
    </xf>
    <xf numFmtId="49" fontId="4" fillId="0" borderId="6">
      <alignment horizontal="center" vertical="center"/>
      <protection locked="0"/>
    </xf>
    <xf numFmtId="0" fontId="4" fillId="0" borderId="4">
      <alignment horizontal="center" vertical="center"/>
      <protection locked="0"/>
    </xf>
    <xf numFmtId="10" fontId="23" fillId="0" borderId="6">
      <alignment horizontal="right" vertical="center"/>
    </xf>
    <xf numFmtId="49" fontId="9" fillId="0" borderId="0">
      <protection locked="0"/>
    </xf>
    <xf numFmtId="179" fontId="1" fillId="0" borderId="6">
      <alignment horizontal="right" vertical="center" wrapText="1"/>
      <protection locked="0"/>
    </xf>
    <xf numFmtId="0" fontId="6" fillId="0" borderId="10">
      <alignment horizontal="center" vertical="center"/>
    </xf>
    <xf numFmtId="0" fontId="1" fillId="0" borderId="6">
      <alignment horizontal="left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center" vertical="center"/>
    </xf>
    <xf numFmtId="0" fontId="1" fillId="0" borderId="0">
      <alignment horizontal="left" vertical="center"/>
    </xf>
    <xf numFmtId="49" fontId="4" fillId="0" borderId="4">
      <alignment horizontal="center" vertical="center" wrapText="1"/>
    </xf>
    <xf numFmtId="4" fontId="4" fillId="0" borderId="6">
      <alignment vertical="center"/>
    </xf>
    <xf numFmtId="0" fontId="2" fillId="0" borderId="0">
      <alignment horizontal="center" vertical="center"/>
    </xf>
    <xf numFmtId="0" fontId="45" fillId="0" borderId="3">
      <alignment horizontal="center" vertical="center"/>
    </xf>
    <xf numFmtId="0" fontId="4" fillId="0" borderId="2">
      <alignment horizontal="center" vertical="center"/>
    </xf>
    <xf numFmtId="0" fontId="4" fillId="0" borderId="7">
      <alignment horizontal="center" vertical="center"/>
    </xf>
    <xf numFmtId="180" fontId="23" fillId="0" borderId="6">
      <alignment horizontal="right" vertical="center"/>
    </xf>
    <xf numFmtId="0" fontId="1" fillId="0" borderId="10">
      <alignment horizontal="left" vertical="center" wrapText="1"/>
    </xf>
    <xf numFmtId="0" fontId="4" fillId="0" borderId="0">
      <protection locked="0"/>
    </xf>
    <xf numFmtId="49" fontId="23" fillId="0" borderId="6">
      <alignment horizontal="left" vertical="center" wrapText="1"/>
    </xf>
    <xf numFmtId="49" fontId="6" fillId="0" borderId="0"/>
    <xf numFmtId="0" fontId="4" fillId="0" borderId="2">
      <alignment horizontal="center" vertical="center"/>
    </xf>
    <xf numFmtId="0" fontId="24" fillId="0" borderId="0">
      <alignment vertical="top"/>
      <protection locked="0"/>
    </xf>
    <xf numFmtId="180" fontId="23" fillId="0" borderId="6">
      <alignment horizontal="right" vertical="center"/>
    </xf>
    <xf numFmtId="181" fontId="23" fillId="0" borderId="6">
      <alignment horizontal="right" vertical="center"/>
    </xf>
    <xf numFmtId="49" fontId="6" fillId="0" borderId="0"/>
    <xf numFmtId="177" fontId="23" fillId="0" borderId="6">
      <alignment horizontal="right" vertical="center"/>
    </xf>
    <xf numFmtId="0" fontId="4" fillId="0" borderId="0"/>
    <xf numFmtId="0" fontId="4" fillId="0" borderId="2">
      <alignment horizontal="center" vertical="center"/>
    </xf>
    <xf numFmtId="0" fontId="45" fillId="0" borderId="4">
      <alignment horizontal="center" vertical="center"/>
    </xf>
    <xf numFmtId="0" fontId="7" fillId="0" borderId="6"/>
    <xf numFmtId="0" fontId="35" fillId="0" borderId="5">
      <alignment horizontal="center" vertical="center"/>
    </xf>
    <xf numFmtId="0" fontId="1" fillId="0" borderId="4">
      <alignment horizontal="right" vertical="center"/>
      <protection locked="0"/>
    </xf>
    <xf numFmtId="3" fontId="6" fillId="0" borderId="2">
      <alignment horizontal="center" vertical="center"/>
    </xf>
    <xf numFmtId="0" fontId="6" fillId="0" borderId="6"/>
    <xf numFmtId="0" fontId="6" fillId="0" borderId="6"/>
    <xf numFmtId="0" fontId="6" fillId="0" borderId="0">
      <alignment horizontal="right" vertical="center"/>
    </xf>
    <xf numFmtId="0" fontId="35" fillId="0" borderId="5">
      <alignment horizontal="center" vertical="center"/>
      <protection locked="0"/>
    </xf>
    <xf numFmtId="4" fontId="1" fillId="0" borderId="6">
      <alignment horizontal="right" vertical="center"/>
    </xf>
    <xf numFmtId="3" fontId="6" fillId="0" borderId="6">
      <alignment horizontal="center" vertical="center"/>
    </xf>
    <xf numFmtId="0" fontId="4" fillId="0" borderId="4">
      <alignment horizontal="center" vertical="center"/>
    </xf>
    <xf numFmtId="0" fontId="6" fillId="0" borderId="0">
      <alignment horizontal="right"/>
    </xf>
    <xf numFmtId="0" fontId="3" fillId="0" borderId="0">
      <alignment horizontal="center" vertical="top"/>
    </xf>
    <xf numFmtId="0" fontId="4" fillId="0" borderId="2">
      <alignment horizontal="center" vertical="center"/>
      <protection locked="0"/>
    </xf>
    <xf numFmtId="0" fontId="7" fillId="0" borderId="6">
      <alignment horizontal="center" vertical="center"/>
    </xf>
    <xf numFmtId="4" fontId="1" fillId="0" borderId="6">
      <alignment horizontal="right" vertical="center"/>
      <protection locked="0"/>
    </xf>
    <xf numFmtId="0" fontId="6" fillId="0" borderId="0">
      <protection locked="0"/>
    </xf>
    <xf numFmtId="0" fontId="6" fillId="0" borderId="0"/>
    <xf numFmtId="0" fontId="20" fillId="0" borderId="0">
      <alignment horizontal="center" vertical="center"/>
    </xf>
    <xf numFmtId="0" fontId="4" fillId="0" borderId="3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6" fillId="0" borderId="3">
      <alignment horizontal="center" vertical="center" wrapText="1"/>
      <protection locked="0"/>
    </xf>
    <xf numFmtId="0" fontId="3" fillId="0" borderId="0">
      <alignment horizontal="center" vertical="center"/>
      <protection locked="0"/>
    </xf>
    <xf numFmtId="0" fontId="2" fillId="0" borderId="0">
      <alignment horizontal="center" vertical="center" wrapText="1"/>
    </xf>
    <xf numFmtId="0" fontId="4" fillId="0" borderId="4">
      <alignment horizontal="center" vertical="center"/>
    </xf>
    <xf numFmtId="0" fontId="4" fillId="0" borderId="6">
      <alignment horizontal="center" vertical="center"/>
      <protection locked="0"/>
    </xf>
    <xf numFmtId="0" fontId="4" fillId="0" borderId="0">
      <protection locked="0"/>
    </xf>
    <xf numFmtId="0" fontId="1" fillId="0" borderId="0">
      <alignment horizontal="left" vertical="center"/>
    </xf>
    <xf numFmtId="4" fontId="1" fillId="0" borderId="6">
      <alignment horizontal="right" vertical="center"/>
    </xf>
    <xf numFmtId="0" fontId="35" fillId="0" borderId="6">
      <alignment horizontal="center" vertical="center"/>
    </xf>
    <xf numFmtId="0" fontId="6" fillId="0" borderId="4">
      <alignment horizontal="center" vertical="center"/>
    </xf>
    <xf numFmtId="0" fontId="4" fillId="0" borderId="1">
      <alignment horizontal="center" vertical="center" wrapText="1"/>
    </xf>
    <xf numFmtId="4" fontId="1" fillId="0" borderId="6">
      <alignment horizontal="right" vertical="center"/>
      <protection locked="0"/>
    </xf>
    <xf numFmtId="0" fontId="1" fillId="0" borderId="0">
      <alignment horizontal="right"/>
    </xf>
    <xf numFmtId="4" fontId="4" fillId="0" borderId="6">
      <alignment vertical="center"/>
      <protection locked="0"/>
    </xf>
    <xf numFmtId="0" fontId="4" fillId="0" borderId="8">
      <alignment horizontal="center" vertical="center" wrapText="1"/>
    </xf>
    <xf numFmtId="4" fontId="1" fillId="0" borderId="11">
      <alignment horizontal="right" vertical="center"/>
      <protection locked="0"/>
    </xf>
    <xf numFmtId="4" fontId="35" fillId="0" borderId="6">
      <alignment horizontal="right" vertical="center"/>
    </xf>
    <xf numFmtId="0" fontId="24" fillId="0" borderId="0">
      <alignment vertical="top"/>
      <protection locked="0"/>
    </xf>
    <xf numFmtId="0" fontId="4" fillId="0" borderId="5">
      <alignment horizontal="center" vertical="center" wrapText="1"/>
    </xf>
    <xf numFmtId="4" fontId="1" fillId="0" borderId="11">
      <alignment horizontal="right" vertical="center"/>
    </xf>
    <xf numFmtId="4" fontId="35" fillId="0" borderId="6">
      <alignment horizontal="right" vertical="center"/>
      <protection locked="0"/>
    </xf>
    <xf numFmtId="0" fontId="1" fillId="0" borderId="5">
      <alignment horizontal="left" vertical="center" wrapText="1"/>
    </xf>
    <xf numFmtId="0" fontId="24" fillId="0" borderId="0">
      <alignment vertical="top"/>
      <protection locked="0"/>
    </xf>
    <xf numFmtId="0" fontId="6" fillId="0" borderId="12">
      <alignment horizontal="center" vertical="center" wrapText="1"/>
    </xf>
    <xf numFmtId="0" fontId="1" fillId="0" borderId="11">
      <alignment horizontal="center" vertical="center"/>
    </xf>
    <xf numFmtId="0" fontId="6" fillId="0" borderId="0"/>
    <xf numFmtId="0" fontId="46" fillId="0" borderId="0">
      <alignment horizontal="center" vertical="center"/>
    </xf>
    <xf numFmtId="0" fontId="2" fillId="0" borderId="0">
      <alignment horizontal="center" vertical="center"/>
      <protection locked="0"/>
    </xf>
    <xf numFmtId="0" fontId="4" fillId="0" borderId="0">
      <alignment horizontal="left" vertical="center"/>
    </xf>
    <xf numFmtId="0" fontId="1" fillId="0" borderId="0">
      <alignment horizontal="left" vertical="center"/>
    </xf>
    <xf numFmtId="0" fontId="4" fillId="0" borderId="2">
      <alignment horizontal="center" vertical="center"/>
    </xf>
    <xf numFmtId="0" fontId="6" fillId="0" borderId="8">
      <alignment horizontal="center" vertical="center" wrapText="1"/>
    </xf>
    <xf numFmtId="49" fontId="4" fillId="0" borderId="6">
      <alignment horizontal="center" vertical="center"/>
    </xf>
    <xf numFmtId="0" fontId="6" fillId="0" borderId="5">
      <alignment horizontal="center" vertical="center"/>
    </xf>
    <xf numFmtId="0" fontId="4" fillId="0" borderId="6">
      <alignment vertical="center" wrapText="1"/>
    </xf>
    <xf numFmtId="0" fontId="6" fillId="0" borderId="2">
      <alignment horizontal="center" vertical="center"/>
    </xf>
    <xf numFmtId="49" fontId="6" fillId="0" borderId="6"/>
    <xf numFmtId="0" fontId="1" fillId="0" borderId="6">
      <alignment horizontal="left" vertical="center" wrapText="1"/>
    </xf>
    <xf numFmtId="0" fontId="45" fillId="0" borderId="2">
      <alignment horizontal="center" vertical="center"/>
    </xf>
    <xf numFmtId="0" fontId="1" fillId="0" borderId="2">
      <alignment horizontal="center" vertical="center"/>
      <protection locked="0"/>
    </xf>
    <xf numFmtId="0" fontId="6" fillId="0" borderId="3">
      <alignment horizontal="center" vertical="center"/>
      <protection locked="0"/>
    </xf>
    <xf numFmtId="0" fontId="6" fillId="0" borderId="10">
      <alignment horizontal="center" vertical="center" wrapText="1"/>
      <protection locked="0"/>
    </xf>
    <xf numFmtId="0" fontId="6" fillId="0" borderId="12">
      <alignment horizontal="center" vertical="center"/>
      <protection locked="0"/>
    </xf>
    <xf numFmtId="0" fontId="6" fillId="0" borderId="4">
      <alignment horizontal="center" vertical="center" wrapText="1"/>
    </xf>
    <xf numFmtId="0" fontId="6" fillId="0" borderId="0"/>
    <xf numFmtId="0" fontId="6" fillId="0" borderId="6">
      <alignment horizontal="center" vertical="center"/>
      <protection locked="0"/>
    </xf>
    <xf numFmtId="0" fontId="6" fillId="0" borderId="10">
      <alignment horizontal="center" vertical="center" wrapText="1"/>
    </xf>
    <xf numFmtId="0" fontId="3" fillId="0" borderId="0">
      <alignment horizontal="center" vertical="center"/>
      <protection locked="0"/>
    </xf>
    <xf numFmtId="0" fontId="1" fillId="0" borderId="0">
      <alignment vertical="top"/>
      <protection locked="0"/>
    </xf>
    <xf numFmtId="0" fontId="6" fillId="0" borderId="9">
      <alignment horizontal="center" vertical="center" wrapText="1"/>
      <protection locked="0"/>
    </xf>
    <xf numFmtId="0" fontId="1" fillId="0" borderId="0">
      <alignment horizontal="left" vertical="center"/>
      <protection locked="0"/>
    </xf>
    <xf numFmtId="0" fontId="6" fillId="0" borderId="5">
      <alignment horizontal="center" vertical="center"/>
      <protection locked="0"/>
    </xf>
    <xf numFmtId="0" fontId="1" fillId="0" borderId="10">
      <alignment horizontal="right" vertical="center"/>
      <protection locked="0"/>
    </xf>
    <xf numFmtId="0" fontId="4" fillId="0" borderId="8">
      <alignment horizontal="center" vertical="center" wrapText="1"/>
      <protection locked="0"/>
    </xf>
    <xf numFmtId="3" fontId="6" fillId="0" borderId="5">
      <alignment horizontal="center" vertical="center"/>
    </xf>
    <xf numFmtId="0" fontId="1" fillId="0" borderId="0">
      <alignment horizontal="right" wrapText="1"/>
      <protection locked="0"/>
    </xf>
    <xf numFmtId="0" fontId="4" fillId="0" borderId="8">
      <alignment horizontal="center" vertical="center"/>
    </xf>
    <xf numFmtId="4" fontId="1" fillId="0" borderId="5">
      <alignment horizontal="right" vertical="center"/>
      <protection locked="0"/>
    </xf>
    <xf numFmtId="0" fontId="6" fillId="0" borderId="7">
      <alignment horizontal="center" vertical="center" wrapText="1"/>
    </xf>
    <xf numFmtId="0" fontId="4" fillId="0" borderId="5">
      <alignment horizontal="center" vertical="center"/>
      <protection locked="0"/>
    </xf>
    <xf numFmtId="3" fontId="6" fillId="0" borderId="10">
      <alignment horizontal="center" vertical="center"/>
    </xf>
    <xf numFmtId="0" fontId="1" fillId="0" borderId="10">
      <alignment horizontal="right" vertical="center"/>
    </xf>
    <xf numFmtId="0" fontId="6" fillId="0" borderId="6">
      <alignment horizontal="center" vertical="center"/>
      <protection locked="0"/>
    </xf>
    <xf numFmtId="0" fontId="6" fillId="0" borderId="6"/>
    <xf numFmtId="0" fontId="1" fillId="0" borderId="6">
      <alignment horizontal="left" vertical="center"/>
    </xf>
    <xf numFmtId="0" fontId="6" fillId="0" borderId="0">
      <alignment horizontal="right" vertical="center"/>
      <protection locked="0"/>
    </xf>
    <xf numFmtId="0" fontId="6" fillId="0" borderId="0">
      <alignment horizontal="right"/>
      <protection locked="0"/>
    </xf>
    <xf numFmtId="0" fontId="6" fillId="0" borderId="4">
      <alignment horizontal="center" vertical="center" wrapText="1"/>
      <protection locked="0"/>
    </xf>
    <xf numFmtId="0" fontId="6" fillId="0" borderId="0"/>
    <xf numFmtId="0" fontId="1" fillId="0" borderId="0">
      <alignment horizontal="left" vertical="center" wrapText="1"/>
      <protection locked="0"/>
    </xf>
    <xf numFmtId="0" fontId="4" fillId="0" borderId="1">
      <alignment horizontal="center" vertical="center" wrapText="1"/>
    </xf>
    <xf numFmtId="0" fontId="4" fillId="0" borderId="5">
      <alignment horizontal="center" vertical="center"/>
    </xf>
    <xf numFmtId="0" fontId="1" fillId="0" borderId="6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1" fillId="0" borderId="5">
      <alignment horizontal="left" vertical="center" wrapText="1"/>
    </xf>
    <xf numFmtId="0" fontId="35" fillId="0" borderId="6">
      <alignment horizontal="center" vertical="center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0" fontId="10" fillId="0" borderId="0">
      <alignment horizontal="center" vertical="center" wrapText="1"/>
      <protection locked="0"/>
    </xf>
    <xf numFmtId="0" fontId="6" fillId="0" borderId="11">
      <alignment horizontal="center" vertical="center" wrapText="1"/>
      <protection locked="0"/>
    </xf>
    <xf numFmtId="0" fontId="35" fillId="0" borderId="6">
      <alignment horizontal="center" vertical="center"/>
      <protection locked="0"/>
    </xf>
    <xf numFmtId="0" fontId="24" fillId="0" borderId="0">
      <alignment vertical="top"/>
      <protection locked="0"/>
    </xf>
    <xf numFmtId="0" fontId="4" fillId="0" borderId="3">
      <alignment horizontal="center" vertical="center"/>
    </xf>
    <xf numFmtId="0" fontId="1" fillId="0" borderId="0">
      <alignment horizontal="left" vertical="center"/>
      <protection locked="0"/>
    </xf>
    <xf numFmtId="0" fontId="4" fillId="0" borderId="0">
      <alignment horizontal="left" vertical="center" wrapText="1"/>
    </xf>
    <xf numFmtId="0" fontId="19" fillId="0" borderId="0">
      <alignment horizontal="center" vertical="center"/>
    </xf>
    <xf numFmtId="0" fontId="6" fillId="0" borderId="6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1" fillId="0" borderId="10">
      <alignment horizontal="left" vertical="center" wrapText="1"/>
    </xf>
    <xf numFmtId="0" fontId="6" fillId="0" borderId="10">
      <alignment horizontal="center" vertical="center" wrapText="1"/>
    </xf>
    <xf numFmtId="0" fontId="4" fillId="0" borderId="0">
      <alignment wrapText="1"/>
    </xf>
    <xf numFmtId="0" fontId="1" fillId="0" borderId="6">
      <alignment horizontal="left" vertical="center" wrapText="1"/>
      <protection locked="0"/>
    </xf>
    <xf numFmtId="4" fontId="1" fillId="0" borderId="10">
      <alignment horizontal="right" vertical="center"/>
    </xf>
    <xf numFmtId="3" fontId="4" fillId="0" borderId="10">
      <alignment horizontal="center" vertical="center"/>
    </xf>
    <xf numFmtId="0" fontId="6" fillId="0" borderId="0">
      <alignment vertical="top"/>
      <protection locked="0"/>
    </xf>
    <xf numFmtId="0" fontId="4" fillId="0" borderId="3">
      <alignment horizontal="center" vertical="center"/>
    </xf>
    <xf numFmtId="0" fontId="4" fillId="0" borderId="10">
      <alignment horizontal="center" vertical="center"/>
      <protection locked="0"/>
    </xf>
    <xf numFmtId="0" fontId="4" fillId="0" borderId="8">
      <alignment horizontal="center" vertical="center"/>
      <protection locked="0"/>
    </xf>
    <xf numFmtId="0" fontId="4" fillId="0" borderId="4">
      <alignment horizontal="center" vertical="center"/>
    </xf>
    <xf numFmtId="0" fontId="6" fillId="0" borderId="7">
      <alignment horizontal="center" vertical="center"/>
    </xf>
    <xf numFmtId="0" fontId="1" fillId="0" borderId="3">
      <alignment horizontal="left" vertical="center"/>
      <protection locked="0"/>
    </xf>
    <xf numFmtId="0" fontId="4" fillId="0" borderId="2">
      <alignment horizontal="center" vertical="center"/>
      <protection locked="0"/>
    </xf>
    <xf numFmtId="3" fontId="4" fillId="0" borderId="10">
      <alignment horizontal="center" vertical="center"/>
      <protection locked="0"/>
    </xf>
    <xf numFmtId="0" fontId="6" fillId="0" borderId="7">
      <alignment horizontal="center" vertical="center" wrapText="1"/>
    </xf>
    <xf numFmtId="49" fontId="6" fillId="0" borderId="0">
      <protection locked="0"/>
    </xf>
    <xf numFmtId="0" fontId="4" fillId="0" borderId="1">
      <alignment horizontal="center" vertical="center"/>
      <protection locked="0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6" fillId="0" borderId="0">
      <protection locked="0"/>
    </xf>
    <xf numFmtId="0" fontId="4" fillId="0" borderId="3">
      <alignment horizontal="center" vertical="center"/>
      <protection locked="0"/>
    </xf>
    <xf numFmtId="0" fontId="4" fillId="0" borderId="10">
      <alignment horizontal="center" vertical="center" wrapText="1"/>
      <protection locked="0"/>
    </xf>
    <xf numFmtId="0" fontId="24" fillId="0" borderId="0">
      <alignment vertical="top"/>
      <protection locked="0"/>
    </xf>
    <xf numFmtId="0" fontId="4" fillId="0" borderId="0">
      <protection locked="0"/>
    </xf>
    <xf numFmtId="0" fontId="4" fillId="0" borderId="2">
      <alignment horizontal="center" vertical="center" wrapText="1"/>
      <protection locked="0"/>
    </xf>
    <xf numFmtId="3" fontId="4" fillId="0" borderId="10">
      <alignment horizontal="center" vertical="top"/>
      <protection locked="0"/>
    </xf>
    <xf numFmtId="0" fontId="4" fillId="0" borderId="6">
      <alignment horizontal="center" vertical="center" wrapText="1"/>
      <protection locked="0"/>
    </xf>
    <xf numFmtId="0" fontId="4" fillId="0" borderId="5">
      <alignment horizontal="center" vertical="center" wrapText="1"/>
      <protection locked="0"/>
    </xf>
    <xf numFmtId="0" fontId="6" fillId="0" borderId="10">
      <alignment horizontal="center" vertical="top"/>
    </xf>
    <xf numFmtId="0" fontId="3" fillId="0" borderId="0">
      <alignment horizontal="center" vertical="center"/>
    </xf>
    <xf numFmtId="0" fontId="1" fillId="0" borderId="6">
      <alignment horizontal="right" vertical="center"/>
      <protection locked="0"/>
    </xf>
    <xf numFmtId="0" fontId="2" fillId="0" borderId="0">
      <alignment horizontal="center" vertical="center"/>
    </xf>
    <xf numFmtId="0" fontId="1" fillId="0" borderId="0">
      <alignment horizontal="left" vertical="center"/>
      <protection locked="0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0" fontId="4" fillId="0" borderId="5">
      <alignment horizontal="center" vertical="center"/>
    </xf>
    <xf numFmtId="0" fontId="1" fillId="0" borderId="6">
      <alignment vertical="center"/>
    </xf>
    <xf numFmtId="0" fontId="1" fillId="0" borderId="6">
      <alignment vertical="center"/>
      <protection locked="0"/>
    </xf>
    <xf numFmtId="0" fontId="4" fillId="0" borderId="4">
      <alignment horizontal="center" vertical="center"/>
    </xf>
    <xf numFmtId="0" fontId="6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">
      <alignment horizontal="center" vertical="center"/>
      <protection locked="0"/>
    </xf>
    <xf numFmtId="4" fontId="35" fillId="0" borderId="6">
      <alignment horizontal="right" vertical="center"/>
    </xf>
    <xf numFmtId="0" fontId="4" fillId="0" borderId="4">
      <alignment horizontal="center" vertical="center"/>
    </xf>
    <xf numFmtId="0" fontId="1" fillId="0" borderId="6">
      <alignment horizontal="left" vertical="center" wrapText="1"/>
      <protection locked="0"/>
    </xf>
    <xf numFmtId="0" fontId="4" fillId="0" borderId="5">
      <alignment horizontal="center" vertical="center" wrapText="1"/>
    </xf>
    <xf numFmtId="0" fontId="1" fillId="0" borderId="6">
      <alignment horizontal="left" vertical="center"/>
      <protection locked="0"/>
    </xf>
    <xf numFmtId="0" fontId="6" fillId="0" borderId="3">
      <alignment horizontal="center" vertical="center"/>
      <protection locked="0"/>
    </xf>
    <xf numFmtId="4" fontId="1" fillId="0" borderId="6">
      <alignment horizontal="right" vertical="center"/>
    </xf>
    <xf numFmtId="0" fontId="1" fillId="0" borderId="0">
      <alignment horizontal="right" vertical="center"/>
    </xf>
    <xf numFmtId="0" fontId="6" fillId="0" borderId="0"/>
    <xf numFmtId="4" fontId="1" fillId="0" borderId="6">
      <alignment horizontal="right" vertical="center"/>
      <protection locked="0"/>
    </xf>
    <xf numFmtId="0" fontId="1" fillId="0" borderId="0">
      <alignment horizontal="right"/>
    </xf>
    <xf numFmtId="0" fontId="35" fillId="0" borderId="6">
      <alignment horizontal="right" vertical="center"/>
    </xf>
    <xf numFmtId="0" fontId="24" fillId="0" borderId="0">
      <alignment vertical="top"/>
      <protection locked="0"/>
    </xf>
    <xf numFmtId="49" fontId="6" fillId="0" borderId="0"/>
    <xf numFmtId="0" fontId="10" fillId="0" borderId="0">
      <alignment horizontal="center" vertical="center"/>
    </xf>
    <xf numFmtId="49" fontId="4" fillId="0" borderId="2">
      <alignment horizontal="center" vertical="center" wrapText="1"/>
    </xf>
    <xf numFmtId="49" fontId="4" fillId="0" borderId="6">
      <alignment horizontal="center" vertical="center"/>
    </xf>
    <xf numFmtId="0" fontId="1" fillId="0" borderId="6">
      <alignment horizontal="left" vertical="center" wrapText="1"/>
    </xf>
    <xf numFmtId="0" fontId="6" fillId="0" borderId="2">
      <alignment horizontal="center" vertical="center"/>
    </xf>
    <xf numFmtId="49" fontId="4" fillId="0" borderId="4">
      <alignment horizontal="center" vertical="center" wrapText="1"/>
    </xf>
    <xf numFmtId="0" fontId="6" fillId="0" borderId="4">
      <alignment horizontal="center" vertical="center"/>
    </xf>
    <xf numFmtId="0" fontId="6" fillId="0" borderId="0"/>
    <xf numFmtId="0" fontId="4" fillId="0" borderId="1">
      <alignment horizontal="center" vertical="center"/>
      <protection locked="0"/>
    </xf>
    <xf numFmtId="0" fontId="4" fillId="0" borderId="5">
      <alignment horizontal="center" vertical="center"/>
    </xf>
    <xf numFmtId="4" fontId="1" fillId="0" borderId="6">
      <alignment horizontal="right" vertical="center" wrapText="1"/>
    </xf>
    <xf numFmtId="4" fontId="1" fillId="0" borderId="6">
      <alignment horizontal="right" vertical="center" wrapText="1"/>
      <protection locked="0"/>
    </xf>
    <xf numFmtId="0" fontId="4" fillId="0" borderId="6">
      <alignment horizontal="center" vertical="center"/>
    </xf>
    <xf numFmtId="0" fontId="4" fillId="0" borderId="4">
      <alignment horizontal="center" vertical="center"/>
    </xf>
    <xf numFmtId="0" fontId="4" fillId="0" borderId="3">
      <alignment horizontal="center" vertical="center"/>
    </xf>
    <xf numFmtId="0" fontId="1" fillId="0" borderId="0">
      <alignment horizontal="right"/>
    </xf>
    <xf numFmtId="0" fontId="4" fillId="0" borderId="7">
      <alignment horizontal="center" vertical="center"/>
    </xf>
    <xf numFmtId="0" fontId="4" fillId="0" borderId="10">
      <alignment horizontal="center" vertical="center"/>
    </xf>
    <xf numFmtId="0" fontId="6" fillId="0" borderId="6">
      <alignment horizontal="center"/>
    </xf>
    <xf numFmtId="0" fontId="24" fillId="0" borderId="0">
      <alignment vertical="top"/>
      <protection locked="0"/>
    </xf>
    <xf numFmtId="49" fontId="6" fillId="0" borderId="0">
      <alignment horizontal="center"/>
    </xf>
    <xf numFmtId="0" fontId="4" fillId="0" borderId="3">
      <alignment horizontal="center" vertical="center"/>
    </xf>
    <xf numFmtId="49" fontId="4" fillId="0" borderId="3">
      <alignment horizontal="center" vertical="center" wrapText="1"/>
    </xf>
    <xf numFmtId="0" fontId="6" fillId="0" borderId="0">
      <alignment horizontal="center" wrapText="1"/>
    </xf>
    <xf numFmtId="0" fontId="17" fillId="0" borderId="0">
      <alignment horizontal="center" vertical="center" wrapText="1"/>
    </xf>
    <xf numFmtId="0" fontId="1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4" fillId="0" borderId="5">
      <alignment horizontal="center" vertical="center" wrapText="1"/>
    </xf>
    <xf numFmtId="0" fontId="18" fillId="0" borderId="6">
      <alignment horizontal="center" vertical="center" wrapText="1"/>
    </xf>
    <xf numFmtId="4" fontId="1" fillId="0" borderId="6">
      <alignment horizontal="right" vertical="center"/>
    </xf>
    <xf numFmtId="0" fontId="18" fillId="0" borderId="0">
      <alignment horizontal="center" wrapText="1"/>
    </xf>
    <xf numFmtId="0" fontId="4" fillId="0" borderId="1">
      <alignment horizontal="center" vertical="center"/>
    </xf>
    <xf numFmtId="0" fontId="4" fillId="0" borderId="5">
      <alignment horizontal="center" vertical="center"/>
    </xf>
    <xf numFmtId="0" fontId="6" fillId="0" borderId="0">
      <alignment wrapText="1"/>
    </xf>
    <xf numFmtId="0" fontId="4" fillId="0" borderId="2">
      <alignment horizontal="center" vertical="center"/>
    </xf>
    <xf numFmtId="0" fontId="4" fillId="0" borderId="6">
      <alignment horizontal="center" vertical="center"/>
    </xf>
    <xf numFmtId="0" fontId="18" fillId="0" borderId="2">
      <alignment horizontal="center" vertical="center" wrapText="1"/>
    </xf>
    <xf numFmtId="4" fontId="1" fillId="0" borderId="2">
      <alignment horizontal="right" vertical="center"/>
    </xf>
    <xf numFmtId="0" fontId="4" fillId="0" borderId="4">
      <alignment horizontal="center" vertical="center"/>
    </xf>
    <xf numFmtId="0" fontId="18" fillId="0" borderId="0">
      <alignment wrapText="1"/>
    </xf>
    <xf numFmtId="0" fontId="1" fillId="0" borderId="0">
      <alignment horizontal="right" wrapText="1"/>
    </xf>
    <xf numFmtId="0" fontId="6" fillId="0" borderId="0"/>
    <xf numFmtId="0" fontId="24" fillId="0" borderId="0">
      <alignment vertical="top"/>
      <protection locked="0"/>
    </xf>
    <xf numFmtId="0" fontId="4" fillId="0" borderId="3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0"/>
    <xf numFmtId="0" fontId="6" fillId="0" borderId="6"/>
    <xf numFmtId="0" fontId="4" fillId="0" borderId="3">
      <alignment horizontal="center" vertical="center"/>
    </xf>
    <xf numFmtId="0" fontId="4" fillId="0" borderId="4">
      <alignment horizontal="center" vertical="center"/>
      <protection locked="0"/>
    </xf>
    <xf numFmtId="0" fontId="4" fillId="0" borderId="4">
      <alignment horizontal="center" vertical="center" wrapText="1"/>
      <protection locked="0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6" fillId="0" borderId="4">
      <alignment horizontal="center"/>
    </xf>
    <xf numFmtId="0" fontId="4" fillId="0" borderId="3">
      <alignment horizontal="center" vertical="center" wrapText="1"/>
      <protection locked="0"/>
    </xf>
    <xf numFmtId="0" fontId="24" fillId="0" borderId="0">
      <alignment vertical="top"/>
      <protection locked="0"/>
    </xf>
    <xf numFmtId="0" fontId="6" fillId="0" borderId="6">
      <alignment horizontal="center"/>
    </xf>
    <xf numFmtId="49" fontId="9" fillId="0" borderId="0">
      <protection locked="0"/>
    </xf>
    <xf numFmtId="0" fontId="1" fillId="0" borderId="0">
      <alignment horizontal="right" vertical="center"/>
      <protection locked="0"/>
    </xf>
    <xf numFmtId="49" fontId="4" fillId="0" borderId="1">
      <alignment horizontal="center" vertical="center" wrapText="1"/>
      <protection locked="0"/>
    </xf>
    <xf numFmtId="0" fontId="1" fillId="0" borderId="0">
      <alignment horizontal="right"/>
      <protection locked="0"/>
    </xf>
    <xf numFmtId="49" fontId="4" fillId="0" borderId="8">
      <alignment horizontal="center" vertical="center" wrapText="1"/>
      <protection locked="0"/>
    </xf>
    <xf numFmtId="0" fontId="6" fillId="0" borderId="0"/>
    <xf numFmtId="0" fontId="3" fillId="0" borderId="0">
      <alignment horizontal="center" vertical="center"/>
    </xf>
    <xf numFmtId="0" fontId="1" fillId="0" borderId="0">
      <alignment horizontal="left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8">
      <alignment horizontal="center" vertical="center" wrapText="1"/>
      <protection locked="0"/>
    </xf>
    <xf numFmtId="0" fontId="4" fillId="0" borderId="8">
      <alignment horizontal="center" vertical="center"/>
    </xf>
    <xf numFmtId="0" fontId="4" fillId="0" borderId="5">
      <alignment horizontal="center" vertical="center" wrapText="1"/>
      <protection locked="0"/>
    </xf>
    <xf numFmtId="0" fontId="6" fillId="0" borderId="6">
      <alignment horizontal="center" vertical="center"/>
    </xf>
    <xf numFmtId="0" fontId="1" fillId="0" borderId="6">
      <alignment horizontal="left" vertical="top" wrapText="1"/>
      <protection locked="0"/>
    </xf>
    <xf numFmtId="0" fontId="6" fillId="0" borderId="6"/>
    <xf numFmtId="0" fontId="6" fillId="0" borderId="2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1">
      <alignment horizontal="center" vertical="center" wrapText="1"/>
    </xf>
    <xf numFmtId="49" fontId="6" fillId="0" borderId="0"/>
    <xf numFmtId="0" fontId="4" fillId="0" borderId="5">
      <alignment horizontal="center" vertical="center"/>
    </xf>
    <xf numFmtId="0" fontId="4" fillId="0" borderId="8">
      <alignment horizontal="center" vertical="center" wrapText="1"/>
    </xf>
    <xf numFmtId="0" fontId="1" fillId="0" borderId="3">
      <alignment horizontal="left" vertical="center"/>
    </xf>
    <xf numFmtId="0" fontId="4" fillId="0" borderId="5">
      <alignment horizontal="center" vertical="center" wrapText="1"/>
    </xf>
    <xf numFmtId="0" fontId="1" fillId="0" borderId="6">
      <alignment horizontal="left" vertical="center" wrapText="1"/>
      <protection locked="0"/>
    </xf>
    <xf numFmtId="0" fontId="1" fillId="0" borderId="4">
      <alignment horizontal="left" vertical="center"/>
    </xf>
    <xf numFmtId="0" fontId="3" fillId="0" borderId="0">
      <alignment horizontal="center" vertical="center" wrapText="1"/>
    </xf>
    <xf numFmtId="0" fontId="1" fillId="0" borderId="6">
      <alignment horizontal="left" vertical="center" wrapText="1"/>
    </xf>
    <xf numFmtId="0" fontId="4" fillId="0" borderId="0"/>
    <xf numFmtId="0" fontId="4" fillId="0" borderId="0">
      <alignment wrapText="1"/>
    </xf>
    <xf numFmtId="0" fontId="4" fillId="0" borderId="1">
      <alignment horizontal="center" vertical="center"/>
    </xf>
    <xf numFmtId="0" fontId="4" fillId="0" borderId="11">
      <alignment horizontal="center" vertical="center" wrapText="1"/>
      <protection locked="0"/>
    </xf>
    <xf numFmtId="0" fontId="4" fillId="0" borderId="7">
      <alignment horizontal="center" vertical="center" wrapText="1"/>
    </xf>
    <xf numFmtId="4" fontId="1" fillId="0" borderId="6">
      <alignment horizontal="right" vertical="center" wrapText="1"/>
      <protection locked="0"/>
    </xf>
    <xf numFmtId="0" fontId="4" fillId="0" borderId="6">
      <alignment horizontal="center" vertical="center" wrapText="1"/>
    </xf>
    <xf numFmtId="0" fontId="4" fillId="0" borderId="9">
      <alignment horizontal="center" vertical="center" wrapText="1"/>
    </xf>
    <xf numFmtId="4" fontId="1" fillId="0" borderId="6">
      <alignment horizontal="right" vertical="center" wrapText="1"/>
    </xf>
    <xf numFmtId="0" fontId="4" fillId="0" borderId="3">
      <alignment horizontal="center" vertical="center"/>
    </xf>
    <xf numFmtId="0" fontId="4" fillId="0" borderId="10">
      <alignment horizontal="center" vertical="center" wrapText="1"/>
    </xf>
    <xf numFmtId="0" fontId="4" fillId="0" borderId="21">
      <alignment horizontal="center" vertical="center"/>
    </xf>
    <xf numFmtId="0" fontId="4" fillId="0" borderId="10">
      <alignment horizontal="center" vertical="center"/>
    </xf>
    <xf numFmtId="0" fontId="1" fillId="0" borderId="12">
      <alignment horizontal="left" vertical="center"/>
    </xf>
    <xf numFmtId="0" fontId="4" fillId="0" borderId="7">
      <alignment horizontal="center" vertical="center" wrapText="1"/>
      <protection locked="0"/>
    </xf>
    <xf numFmtId="0" fontId="4" fillId="0" borderId="4">
      <alignment horizontal="center" vertical="center"/>
    </xf>
    <xf numFmtId="0" fontId="1" fillId="0" borderId="0">
      <alignment horizontal="right" vertical="center"/>
    </xf>
    <xf numFmtId="0" fontId="4" fillId="0" borderId="10">
      <alignment horizontal="center" vertical="center" wrapText="1"/>
      <protection locked="0"/>
    </xf>
    <xf numFmtId="0" fontId="6" fillId="0" borderId="0">
      <protection locked="0"/>
    </xf>
    <xf numFmtId="4" fontId="1" fillId="0" borderId="6">
      <alignment horizontal="right" vertical="center"/>
      <protection locked="0"/>
    </xf>
    <xf numFmtId="0" fontId="1" fillId="0" borderId="0">
      <alignment horizontal="right"/>
    </xf>
    <xf numFmtId="0" fontId="1" fillId="0" borderId="10">
      <alignment horizontal="right" vertical="center"/>
      <protection locked="0"/>
    </xf>
    <xf numFmtId="0" fontId="3" fillId="0" borderId="0">
      <alignment horizontal="center" vertical="center"/>
      <protection locked="0"/>
    </xf>
    <xf numFmtId="4" fontId="1" fillId="0" borderId="6">
      <alignment horizontal="right" vertical="center"/>
    </xf>
    <xf numFmtId="0" fontId="24" fillId="0" borderId="0">
      <alignment vertical="top"/>
      <protection locked="0"/>
    </xf>
    <xf numFmtId="0" fontId="1" fillId="0" borderId="6">
      <alignment horizontal="right" vertical="center" wrapText="1"/>
      <protection locked="0"/>
    </xf>
    <xf numFmtId="0" fontId="6" fillId="0" borderId="0">
      <alignment vertical="center"/>
    </xf>
    <xf numFmtId="0" fontId="2" fillId="0" borderId="0">
      <alignment horizontal="center" vertical="center"/>
    </xf>
    <xf numFmtId="0" fontId="1" fillId="0" borderId="0">
      <alignment horizontal="left" vertical="center"/>
      <protection locked="0"/>
    </xf>
    <xf numFmtId="0" fontId="4" fillId="0" borderId="6">
      <alignment horizontal="center" vertical="center" wrapText="1"/>
    </xf>
    <xf numFmtId="0" fontId="1" fillId="0" borderId="6">
      <alignment horizontal="left" vertical="center" wrapText="1"/>
    </xf>
    <xf numFmtId="0" fontId="1" fillId="0" borderId="1">
      <alignment horizontal="left" vertical="center" wrapText="1"/>
      <protection locked="0"/>
    </xf>
    <xf numFmtId="0" fontId="6" fillId="0" borderId="8">
      <alignment vertical="center"/>
    </xf>
    <xf numFmtId="0" fontId="6" fillId="0" borderId="5">
      <alignment vertical="center"/>
    </xf>
    <xf numFmtId="0" fontId="1" fillId="0" borderId="6">
      <alignment vertical="center" wrapText="1"/>
    </xf>
    <xf numFmtId="0" fontId="1" fillId="0" borderId="6">
      <alignment horizontal="left" vertical="center" wrapText="1"/>
      <protection locked="0"/>
    </xf>
    <xf numFmtId="0" fontId="1" fillId="0" borderId="6">
      <alignment horizontal="center" vertical="center" wrapText="1"/>
    </xf>
    <xf numFmtId="0" fontId="3" fillId="0" borderId="0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24" fillId="0" borderId="0">
      <alignment vertical="top"/>
      <protection locked="0"/>
    </xf>
    <xf numFmtId="0" fontId="6" fillId="0" borderId="0">
      <alignment vertical="center"/>
    </xf>
    <xf numFmtId="0" fontId="2" fillId="0" borderId="0">
      <alignment horizontal="center" vertical="center"/>
    </xf>
    <xf numFmtId="0" fontId="1" fillId="0" borderId="0">
      <alignment horizontal="left" vertical="center"/>
      <protection locked="0"/>
    </xf>
    <xf numFmtId="0" fontId="4" fillId="0" borderId="6">
      <alignment horizontal="center" vertical="center" wrapText="1"/>
    </xf>
    <xf numFmtId="0" fontId="1" fillId="0" borderId="6">
      <alignment horizontal="left" vertical="center" wrapText="1"/>
    </xf>
    <xf numFmtId="0" fontId="1" fillId="0" borderId="6">
      <alignment horizontal="left" vertical="center" wrapText="1"/>
      <protection locked="0"/>
    </xf>
    <xf numFmtId="0" fontId="3" fillId="0" borderId="0">
      <alignment horizontal="center" vertical="center"/>
    </xf>
    <xf numFmtId="0" fontId="4" fillId="0" borderId="6">
      <alignment horizontal="center" vertical="center"/>
      <protection locked="0"/>
    </xf>
    <xf numFmtId="0" fontId="1" fillId="0" borderId="6">
      <alignment vertical="center" wrapText="1"/>
    </xf>
    <xf numFmtId="0" fontId="4" fillId="0" borderId="6">
      <alignment horizontal="center" vertical="center" wrapText="1"/>
      <protection locked="0"/>
    </xf>
    <xf numFmtId="0" fontId="6" fillId="0" borderId="0">
      <alignment horizontal="right"/>
    </xf>
    <xf numFmtId="4" fontId="1" fillId="0" borderId="6">
      <alignment horizontal="right" vertical="center"/>
      <protection locked="0"/>
    </xf>
    <xf numFmtId="0" fontId="1" fillId="0" borderId="6">
      <alignment horizontal="center" vertical="center" wrapText="1"/>
    </xf>
    <xf numFmtId="0" fontId="10" fillId="0" borderId="0">
      <alignment horizontal="center" vertical="center"/>
    </xf>
    <xf numFmtId="4" fontId="1" fillId="0" borderId="6">
      <alignment horizontal="right" vertical="center"/>
    </xf>
    <xf numFmtId="0" fontId="3" fillId="0" borderId="0">
      <alignment horizontal="center" vertical="center"/>
      <protection locked="0"/>
    </xf>
    <xf numFmtId="4" fontId="1" fillId="0" borderId="6">
      <alignment horizontal="right" vertical="center" wrapText="1"/>
      <protection locked="0"/>
    </xf>
    <xf numFmtId="0" fontId="1" fillId="0" borderId="0">
      <alignment horizontal="right" vertical="center"/>
      <protection locked="0"/>
    </xf>
    <xf numFmtId="0" fontId="1" fillId="0" borderId="0">
      <alignment horizontal="right"/>
    </xf>
    <xf numFmtId="0" fontId="24" fillId="0" borderId="0">
      <alignment vertical="top"/>
      <protection locked="0"/>
    </xf>
    <xf numFmtId="0" fontId="4" fillId="0" borderId="4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1" fillId="0" borderId="0">
      <alignment horizontal="left" vertical="center"/>
      <protection locked="0"/>
    </xf>
    <xf numFmtId="0" fontId="4" fillId="0" borderId="1">
      <alignment horizontal="center" vertical="center"/>
      <protection locked="0"/>
    </xf>
    <xf numFmtId="0" fontId="4" fillId="0" borderId="8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1" fillId="0" borderId="6">
      <alignment horizontal="left" vertical="center" wrapText="1"/>
      <protection locked="0"/>
    </xf>
    <xf numFmtId="0" fontId="6" fillId="0" borderId="6"/>
    <xf numFmtId="0" fontId="6" fillId="0" borderId="3">
      <alignment horizontal="center" vertical="center"/>
      <protection locked="0"/>
    </xf>
    <xf numFmtId="49" fontId="4" fillId="0" borderId="1">
      <alignment horizontal="center" vertical="center" wrapText="1"/>
      <protection locked="0"/>
    </xf>
    <xf numFmtId="179" fontId="1" fillId="0" borderId="6">
      <alignment horizontal="right" vertical="center" wrapText="1"/>
    </xf>
    <xf numFmtId="49" fontId="4" fillId="0" borderId="8">
      <alignment horizontal="center" vertical="center" wrapText="1"/>
      <protection locked="0"/>
    </xf>
    <xf numFmtId="0" fontId="1" fillId="0" borderId="0">
      <alignment horizontal="right"/>
    </xf>
    <xf numFmtId="49" fontId="4" fillId="0" borderId="6">
      <alignment horizontal="center" vertical="center"/>
      <protection locked="0"/>
    </xf>
    <xf numFmtId="0" fontId="4" fillId="0" borderId="4">
      <alignment horizontal="center" vertical="center"/>
    </xf>
    <xf numFmtId="0" fontId="10" fillId="0" borderId="0">
      <alignment horizontal="center" vertical="center"/>
      <protection locked="0"/>
    </xf>
    <xf numFmtId="0" fontId="4" fillId="0" borderId="1">
      <alignment horizontal="center" vertical="center"/>
    </xf>
    <xf numFmtId="49" fontId="4" fillId="0" borderId="6">
      <alignment horizontal="center" vertical="center"/>
      <protection locked="0"/>
    </xf>
    <xf numFmtId="49" fontId="6" fillId="0" borderId="0"/>
    <xf numFmtId="0" fontId="10" fillId="0" borderId="0">
      <alignment horizontal="center" vertical="center"/>
      <protection locked="0"/>
    </xf>
    <xf numFmtId="0" fontId="4" fillId="0" borderId="1">
      <alignment horizontal="center" vertical="center"/>
    </xf>
    <xf numFmtId="0" fontId="6" fillId="0" borderId="4">
      <alignment horizontal="center" vertical="center"/>
      <protection locked="0"/>
    </xf>
    <xf numFmtId="0" fontId="4" fillId="0" borderId="6">
      <alignment horizontal="center" vertical="center"/>
    </xf>
    <xf numFmtId="0" fontId="6" fillId="0" borderId="0">
      <alignment horizontal="right"/>
    </xf>
    <xf numFmtId="179" fontId="1" fillId="0" borderId="6">
      <alignment horizontal="right" vertical="center"/>
      <protection locked="0"/>
    </xf>
    <xf numFmtId="0" fontId="10" fillId="0" borderId="0">
      <alignment horizontal="center" vertical="center"/>
    </xf>
    <xf numFmtId="179" fontId="1" fillId="0" borderId="6">
      <alignment horizontal="right" vertical="center"/>
    </xf>
    <xf numFmtId="0" fontId="3" fillId="0" borderId="0">
      <alignment horizontal="center" vertical="center"/>
    </xf>
    <xf numFmtId="0" fontId="4" fillId="0" borderId="0"/>
    <xf numFmtId="0" fontId="4" fillId="0" borderId="7">
      <alignment horizontal="center" vertical="center" wrapText="1"/>
    </xf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0">
      <alignment horizontal="center" vertical="center"/>
    </xf>
    <xf numFmtId="0" fontId="4" fillId="0" borderId="3">
      <alignment horizontal="center" vertical="center" wrapText="1"/>
    </xf>
    <xf numFmtId="0" fontId="1" fillId="0" borderId="12">
      <alignment horizontal="left" vertical="center"/>
    </xf>
    <xf numFmtId="0" fontId="1" fillId="0" borderId="0">
      <alignment vertical="top"/>
      <protection locked="0"/>
    </xf>
    <xf numFmtId="0" fontId="1" fillId="0" borderId="10">
      <alignment horizontal="right" vertical="center"/>
    </xf>
    <xf numFmtId="0" fontId="3" fillId="0" borderId="0">
      <alignment horizontal="center" vertical="center"/>
      <protection locked="0"/>
    </xf>
    <xf numFmtId="0" fontId="1" fillId="0" borderId="10">
      <alignment horizontal="righ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9">
      <alignment horizontal="center" vertical="center" wrapText="1"/>
      <protection locked="0"/>
    </xf>
    <xf numFmtId="0" fontId="4" fillId="0" borderId="3">
      <alignment horizontal="center" vertical="center"/>
      <protection locked="0"/>
    </xf>
    <xf numFmtId="0" fontId="4" fillId="0" borderId="10">
      <alignment horizontal="center" vertical="center" wrapText="1"/>
      <protection locked="0"/>
    </xf>
    <xf numFmtId="0" fontId="4" fillId="0" borderId="12">
      <alignment horizontal="center" vertical="center"/>
      <protection locked="0"/>
    </xf>
    <xf numFmtId="0" fontId="4" fillId="0" borderId="12">
      <alignment horizontal="center" vertical="center" wrapText="1"/>
    </xf>
    <xf numFmtId="0" fontId="4" fillId="0" borderId="6">
      <alignment horizontal="center" vertical="center" wrapText="1"/>
      <protection locked="0"/>
    </xf>
    <xf numFmtId="0" fontId="1" fillId="0" borderId="6">
      <alignment horizontal="right" vertical="center"/>
      <protection locked="0"/>
    </xf>
    <xf numFmtId="0" fontId="1" fillId="0" borderId="0">
      <alignment horizontal="right" vertical="center"/>
      <protection locked="0"/>
    </xf>
    <xf numFmtId="0" fontId="4" fillId="0" borderId="12">
      <alignment horizontal="center" vertical="center" wrapText="1"/>
      <protection locked="0"/>
    </xf>
    <xf numFmtId="0" fontId="1" fillId="0" borderId="0">
      <alignment horizontal="right"/>
      <protection locked="0"/>
    </xf>
    <xf numFmtId="0" fontId="1" fillId="0" borderId="0">
      <alignment horizontal="right" vertical="center"/>
    </xf>
    <xf numFmtId="0" fontId="1" fillId="0" borderId="0">
      <alignment horizontal="right"/>
    </xf>
    <xf numFmtId="0" fontId="4" fillId="0" borderId="4">
      <alignment horizontal="center" vertical="center" wrapText="1"/>
    </xf>
    <xf numFmtId="0" fontId="24" fillId="0" borderId="0">
      <alignment vertical="top"/>
      <protection locked="0"/>
    </xf>
    <xf numFmtId="0" fontId="1" fillId="0" borderId="2">
      <alignment horizontal="center" vertical="center" wrapText="1"/>
      <protection locked="0"/>
    </xf>
    <xf numFmtId="0" fontId="6" fillId="0" borderId="0">
      <alignment wrapText="1"/>
    </xf>
    <xf numFmtId="0" fontId="2" fillId="0" borderId="0">
      <alignment horizontal="center" vertical="center" wrapText="1"/>
    </xf>
    <xf numFmtId="0" fontId="1" fillId="0" borderId="0">
      <alignment horizontal="left" vertical="center" wrapText="1"/>
    </xf>
    <xf numFmtId="0" fontId="4" fillId="0" borderId="1">
      <alignment horizontal="center" vertical="center" wrapText="1"/>
    </xf>
    <xf numFmtId="0" fontId="4" fillId="0" borderId="5">
      <alignment horizontal="center" vertical="center" wrapText="1"/>
    </xf>
    <xf numFmtId="0" fontId="1" fillId="0" borderId="5">
      <alignment horizontal="left" vertical="center" wrapText="1"/>
    </xf>
    <xf numFmtId="0" fontId="1" fillId="0" borderId="11">
      <alignment horizontal="center" vertical="center"/>
    </xf>
    <xf numFmtId="0" fontId="1" fillId="0" borderId="10">
      <alignment horizontal="left" vertical="center" wrapText="1"/>
      <protection locked="0"/>
    </xf>
    <xf numFmtId="0" fontId="3" fillId="0" borderId="0">
      <alignment horizontal="center" vertical="center" wrapText="1"/>
      <protection locked="0"/>
    </xf>
    <xf numFmtId="0" fontId="1" fillId="0" borderId="0">
      <alignment vertical="top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 wrapText="1"/>
    </xf>
    <xf numFmtId="0" fontId="4" fillId="0" borderId="12">
      <alignment horizontal="center" vertical="center" wrapText="1"/>
    </xf>
    <xf numFmtId="0" fontId="6" fillId="0" borderId="0">
      <alignment vertical="center"/>
    </xf>
    <xf numFmtId="0" fontId="1" fillId="0" borderId="10">
      <alignment horizontal="right" vertical="center"/>
    </xf>
    <xf numFmtId="0" fontId="1" fillId="0" borderId="0">
      <alignment horizontal="right" vertical="center"/>
      <protection locked="0"/>
    </xf>
    <xf numFmtId="0" fontId="2" fillId="0" borderId="0">
      <alignment horizontal="center" vertical="center"/>
    </xf>
    <xf numFmtId="0" fontId="1" fillId="0" borderId="0">
      <alignment vertical="top" wrapText="1"/>
      <protection locked="0"/>
    </xf>
    <xf numFmtId="0" fontId="1" fillId="0" borderId="0">
      <alignment horizontal="right"/>
      <protection locked="0"/>
    </xf>
    <xf numFmtId="0" fontId="1" fillId="0" borderId="0">
      <alignment horizontal="left" vertical="center"/>
      <protection locked="0"/>
    </xf>
    <xf numFmtId="0" fontId="4" fillId="0" borderId="3">
      <alignment horizontal="center" vertical="center"/>
      <protection locked="0"/>
    </xf>
    <xf numFmtId="0" fontId="1" fillId="0" borderId="0">
      <alignment horizontal="right" wrapText="1"/>
      <protection locked="0"/>
    </xf>
    <xf numFmtId="0" fontId="4" fillId="0" borderId="6">
      <alignment horizontal="center" vertical="center" wrapText="1"/>
    </xf>
    <xf numFmtId="0" fontId="4" fillId="0" borderId="12">
      <alignment horizontal="center" vertical="center"/>
      <protection locked="0"/>
    </xf>
    <xf numFmtId="0" fontId="4" fillId="0" borderId="12">
      <alignment horizontal="center" vertical="center" wrapText="1"/>
      <protection locked="0"/>
    </xf>
    <xf numFmtId="0" fontId="1" fillId="0" borderId="6">
      <alignment horizontal="left" vertical="center" wrapText="1"/>
    </xf>
    <xf numFmtId="0" fontId="4" fillId="0" borderId="6">
      <alignment horizontal="center" vertical="center" wrapText="1"/>
      <protection locked="0"/>
    </xf>
    <xf numFmtId="0" fontId="1" fillId="0" borderId="0">
      <alignment horizontal="right" vertical="center" wrapText="1"/>
    </xf>
    <xf numFmtId="0" fontId="1" fillId="0" borderId="1">
      <alignment horizontal="left" vertical="center" wrapText="1"/>
      <protection locked="0"/>
    </xf>
    <xf numFmtId="0" fontId="1" fillId="0" borderId="6">
      <alignment horizontal="right" vertical="center"/>
      <protection locked="0"/>
    </xf>
    <xf numFmtId="0" fontId="1" fillId="0" borderId="0">
      <alignment horizontal="right" wrapText="1"/>
    </xf>
    <xf numFmtId="0" fontId="6" fillId="0" borderId="8">
      <alignment vertical="center"/>
    </xf>
    <xf numFmtId="0" fontId="1" fillId="0" borderId="0">
      <alignment horizontal="right" vertical="center" wrapText="1"/>
      <protection locked="0"/>
    </xf>
    <xf numFmtId="0" fontId="4" fillId="0" borderId="4">
      <alignment horizontal="center" vertical="center" wrapText="1"/>
    </xf>
    <xf numFmtId="0" fontId="6" fillId="0" borderId="5">
      <alignment vertical="center"/>
    </xf>
    <xf numFmtId="0" fontId="24" fillId="0" borderId="0">
      <alignment vertical="top"/>
      <protection locked="0"/>
    </xf>
    <xf numFmtId="0" fontId="3" fillId="0" borderId="0">
      <alignment horizontal="center" vertical="center"/>
    </xf>
    <xf numFmtId="0" fontId="6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1">
      <alignment horizontal="center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4" fillId="0" borderId="6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8">
      <alignment horizontal="center" vertical="center"/>
    </xf>
    <xf numFmtId="4" fontId="4" fillId="0" borderId="6">
      <alignment vertical="center"/>
    </xf>
    <xf numFmtId="4" fontId="4" fillId="0" borderId="6">
      <alignment vertical="center"/>
      <protection locked="0"/>
    </xf>
    <xf numFmtId="0" fontId="4" fillId="0" borderId="3">
      <alignment horizontal="center" vertical="center"/>
    </xf>
    <xf numFmtId="0" fontId="4" fillId="0" borderId="1">
      <alignment horizontal="center" vertical="center" wrapText="1"/>
    </xf>
    <xf numFmtId="4" fontId="4" fillId="0" borderId="2">
      <alignment vertical="center"/>
      <protection locked="0"/>
    </xf>
    <xf numFmtId="0" fontId="6" fillId="0" borderId="0">
      <alignment horizontal="right" vertical="center"/>
    </xf>
    <xf numFmtId="0" fontId="4" fillId="0" borderId="6">
      <alignment horizontal="center" vertical="center"/>
      <protection locked="0"/>
    </xf>
    <xf numFmtId="0" fontId="4" fillId="0" borderId="0">
      <alignment horizontal="right" wrapText="1"/>
    </xf>
    <xf numFmtId="0" fontId="7" fillId="0" borderId="0">
      <alignment vertical="top"/>
    </xf>
    <xf numFmtId="0" fontId="4" fillId="0" borderId="21">
      <alignment horizontal="center" vertical="center" wrapText="1"/>
    </xf>
    <xf numFmtId="0" fontId="4" fillId="0" borderId="0">
      <protection locked="0"/>
    </xf>
    <xf numFmtId="4" fontId="4" fillId="0" borderId="2">
      <alignment vertical="center"/>
    </xf>
    <xf numFmtId="0" fontId="7" fillId="0" borderId="0"/>
    <xf numFmtId="0" fontId="4" fillId="0" borderId="2">
      <alignment horizontal="center" vertical="center"/>
      <protection locked="0"/>
    </xf>
    <xf numFmtId="0" fontId="6" fillId="0" borderId="6">
      <alignment horizontal="center"/>
    </xf>
    <xf numFmtId="0" fontId="4" fillId="0" borderId="0"/>
    <xf numFmtId="0" fontId="24" fillId="0" borderId="0">
      <alignment vertical="top"/>
      <protection locked="0"/>
    </xf>
    <xf numFmtId="0" fontId="4" fillId="0" borderId="0">
      <alignment horizontal="right" vertical="center"/>
      <protection locked="0"/>
    </xf>
    <xf numFmtId="0" fontId="1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6">
      <alignment horizontal="center" vertical="center"/>
      <protection locked="0"/>
    </xf>
    <xf numFmtId="0" fontId="1" fillId="0" borderId="6">
      <alignment vertical="center" wrapText="1"/>
    </xf>
    <xf numFmtId="0" fontId="1" fillId="0" borderId="6">
      <alignment horizontal="left" vertical="center" wrapText="1"/>
      <protection locked="0"/>
    </xf>
    <xf numFmtId="0" fontId="4" fillId="0" borderId="6">
      <alignment horizontal="center" vertical="center" wrapText="1"/>
      <protection locked="0"/>
    </xf>
    <xf numFmtId="0" fontId="1" fillId="0" borderId="6">
      <alignment horizontal="center" vertical="center" wrapText="1"/>
    </xf>
    <xf numFmtId="0" fontId="1" fillId="0" borderId="0">
      <alignment vertical="top"/>
      <protection locked="0"/>
    </xf>
    <xf numFmtId="0" fontId="3" fillId="0" borderId="0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24" fillId="0" borderId="0">
      <alignment vertical="top"/>
      <protection locked="0"/>
    </xf>
    <xf numFmtId="0" fontId="6" fillId="0" borderId="0">
      <alignment vertical="center"/>
    </xf>
    <xf numFmtId="0" fontId="2" fillId="0" borderId="0">
      <alignment horizontal="center" vertical="center" wrapText="1"/>
    </xf>
    <xf numFmtId="0" fontId="1" fillId="0" borderId="0">
      <alignment horizontal="left" vertical="center"/>
    </xf>
    <xf numFmtId="0" fontId="4" fillId="0" borderId="1">
      <alignment horizontal="center" vertical="center" wrapText="1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1" fillId="0" borderId="6">
      <alignment vertical="center" wrapText="1"/>
    </xf>
    <xf numFmtId="0" fontId="1" fillId="0" borderId="6">
      <alignment horizontal="center" vertical="center" wrapText="1"/>
      <protection locked="0"/>
    </xf>
    <xf numFmtId="0" fontId="3" fillId="0" borderId="0">
      <alignment horizontal="center" vertical="center"/>
    </xf>
    <xf numFmtId="0" fontId="4" fillId="0" borderId="0">
      <alignment horizontal="left" vertical="center"/>
    </xf>
    <xf numFmtId="0" fontId="1" fillId="0" borderId="4">
      <alignment vertical="center" wrapText="1"/>
      <protection locked="0"/>
    </xf>
    <xf numFmtId="0" fontId="4" fillId="0" borderId="2">
      <alignment horizontal="center" vertical="center" wrapText="1"/>
    </xf>
    <xf numFmtId="0" fontId="1" fillId="0" borderId="6">
      <alignment horizontal="right" vertical="center" wrapText="1"/>
    </xf>
    <xf numFmtId="0" fontId="1" fillId="0" borderId="6">
      <alignment horizontal="right" vertical="center" wrapText="1"/>
      <protection locked="0"/>
    </xf>
    <xf numFmtId="0" fontId="4" fillId="0" borderId="3">
      <alignment horizontal="center" vertical="center" wrapText="1"/>
    </xf>
    <xf numFmtId="0" fontId="24" fillId="0" borderId="0">
      <alignment vertical="top"/>
      <protection locked="0"/>
    </xf>
    <xf numFmtId="0" fontId="1" fillId="0" borderId="6">
      <alignment horizontal="right" vertical="center"/>
    </xf>
    <xf numFmtId="0" fontId="1" fillId="0" borderId="6">
      <alignment horizontal="right" vertical="center"/>
      <protection locked="0"/>
    </xf>
    <xf numFmtId="0" fontId="1" fillId="0" borderId="0">
      <alignment horizontal="right" vertical="center"/>
    </xf>
    <xf numFmtId="0" fontId="4" fillId="0" borderId="4">
      <alignment horizontal="center" vertical="center" wrapText="1"/>
    </xf>
    <xf numFmtId="0" fontId="6" fillId="0" borderId="0"/>
    <xf numFmtId="0" fontId="3" fillId="0" borderId="0">
      <alignment horizontal="center" vertical="center"/>
    </xf>
    <xf numFmtId="0" fontId="1" fillId="0" borderId="0">
      <alignment horizontal="left" vertical="center"/>
      <protection locked="0"/>
    </xf>
    <xf numFmtId="0" fontId="4" fillId="0" borderId="8">
      <alignment horizontal="center" vertical="center" wrapText="1"/>
      <protection locked="0"/>
    </xf>
    <xf numFmtId="0" fontId="4" fillId="0" borderId="5">
      <alignment horizontal="center" vertical="center" wrapText="1"/>
      <protection locked="0"/>
    </xf>
    <xf numFmtId="0" fontId="6" fillId="0" borderId="6">
      <alignment horizontal="center" vertical="center"/>
    </xf>
    <xf numFmtId="0" fontId="1" fillId="0" borderId="6">
      <alignment horizontal="left" vertical="center" wrapText="1"/>
    </xf>
    <xf numFmtId="0" fontId="1" fillId="0" borderId="6">
      <alignment horizontal="left" vertical="center" wrapText="1"/>
      <protection locked="0"/>
    </xf>
    <xf numFmtId="0" fontId="4" fillId="0" borderId="0">
      <alignment horizontal="left" vertical="center"/>
    </xf>
    <xf numFmtId="0" fontId="1" fillId="0" borderId="3">
      <alignment horizontal="left" vertical="center"/>
    </xf>
    <xf numFmtId="49" fontId="6" fillId="0" borderId="0"/>
    <xf numFmtId="0" fontId="4" fillId="0" borderId="1">
      <alignment horizontal="center" vertical="center" wrapText="1"/>
    </xf>
    <xf numFmtId="0" fontId="4" fillId="0" borderId="8">
      <alignment horizontal="center" vertical="center" wrapText="1"/>
    </xf>
    <xf numFmtId="0" fontId="4" fillId="0" borderId="8">
      <alignment horizontal="center" vertical="center"/>
    </xf>
    <xf numFmtId="0" fontId="4" fillId="0" borderId="5">
      <alignment horizontal="center" vertical="center" wrapText="1"/>
    </xf>
    <xf numFmtId="0" fontId="4" fillId="0" borderId="5">
      <alignment horizontal="center" vertical="center"/>
    </xf>
    <xf numFmtId="0" fontId="1" fillId="0" borderId="4">
      <alignment horizontal="left" vertical="center"/>
    </xf>
    <xf numFmtId="0" fontId="1" fillId="0" borderId="6">
      <alignment horizontal="right" vertical="center" wrapText="1"/>
    </xf>
    <xf numFmtId="0" fontId="6" fillId="0" borderId="0"/>
    <xf numFmtId="0" fontId="3" fillId="0" borderId="0">
      <alignment horizontal="center" vertical="center"/>
    </xf>
    <xf numFmtId="0" fontId="1" fillId="0" borderId="0">
      <alignment horizontal="left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8">
      <alignment horizontal="center" vertical="center" wrapText="1"/>
      <protection locked="0"/>
    </xf>
    <xf numFmtId="0" fontId="4" fillId="0" borderId="5">
      <alignment horizontal="center" vertical="center" wrapText="1"/>
      <protection locked="0"/>
    </xf>
    <xf numFmtId="0" fontId="6" fillId="0" borderId="6">
      <alignment horizontal="center" vertical="center"/>
    </xf>
    <xf numFmtId="0" fontId="1" fillId="0" borderId="6">
      <alignment horizontal="left" vertical="center" wrapText="1"/>
      <protection locked="0"/>
    </xf>
    <xf numFmtId="0" fontId="6" fillId="0" borderId="6"/>
    <xf numFmtId="0" fontId="4" fillId="0" borderId="0">
      <alignment horizontal="left" vertical="center"/>
    </xf>
    <xf numFmtId="0" fontId="1" fillId="0" borderId="6">
      <alignment horizontal="left" vertical="center"/>
      <protection locked="0"/>
    </xf>
    <xf numFmtId="0" fontId="1" fillId="0" borderId="3">
      <alignment horizontal="left" vertical="center" wrapText="1"/>
      <protection locked="0"/>
    </xf>
    <xf numFmtId="49" fontId="6" fillId="0" borderId="0"/>
    <xf numFmtId="0" fontId="4" fillId="0" borderId="1">
      <alignment horizontal="center" vertical="center" wrapText="1"/>
    </xf>
    <xf numFmtId="0" fontId="4" fillId="0" borderId="2">
      <alignment horizontal="center" vertical="center"/>
    </xf>
    <xf numFmtId="0" fontId="4" fillId="0" borderId="8">
      <alignment horizontal="center" vertical="center" wrapText="1"/>
    </xf>
    <xf numFmtId="0" fontId="4" fillId="0" borderId="1">
      <alignment horizontal="center" vertical="center"/>
    </xf>
    <xf numFmtId="0" fontId="4" fillId="0" borderId="5">
      <alignment horizontal="center" vertical="center" wrapText="1"/>
    </xf>
    <xf numFmtId="0" fontId="4" fillId="0" borderId="5">
      <alignment horizontal="center" vertical="center"/>
    </xf>
    <xf numFmtId="0" fontId="1" fillId="0" borderId="4">
      <alignment horizontal="left" vertical="center" wrapText="1"/>
      <protection locked="0"/>
    </xf>
    <xf numFmtId="4" fontId="1" fillId="0" borderId="6">
      <alignment horizontal="right" vertical="center" wrapText="1"/>
      <protection locked="0"/>
    </xf>
    <xf numFmtId="0" fontId="4" fillId="0" borderId="0"/>
    <xf numFmtId="0" fontId="4" fillId="0" borderId="3">
      <alignment horizontal="center" vertical="center"/>
    </xf>
    <xf numFmtId="0" fontId="6" fillId="0" borderId="0">
      <alignment horizontal="right" vertical="center"/>
      <protection locked="0"/>
    </xf>
    <xf numFmtId="0" fontId="6" fillId="0" borderId="0">
      <alignment horizontal="right"/>
      <protection locked="0"/>
    </xf>
    <xf numFmtId="0" fontId="4" fillId="0" borderId="4">
      <alignment horizontal="center" vertical="center"/>
    </xf>
    <xf numFmtId="0" fontId="6" fillId="0" borderId="6">
      <alignment horizontal="center" vertical="center"/>
      <protection locked="0"/>
    </xf>
    <xf numFmtId="0" fontId="24" fillId="0" borderId="0">
      <alignment vertical="top"/>
      <protection locked="0"/>
    </xf>
  </cellStyleXfs>
  <cellXfs count="220">
    <xf numFmtId="0" fontId="0" fillId="0" borderId="0" xfId="0" applyFont="1" applyBorder="1"/>
    <xf numFmtId="0" fontId="1" fillId="0" borderId="0" xfId="617" applyFont="1" applyBorder="1">
      <alignment horizontal="right" vertical="center"/>
    </xf>
    <xf numFmtId="0" fontId="2" fillId="0" borderId="0" xfId="600" applyFont="1" applyBorder="1">
      <alignment horizontal="center" vertical="center" wrapText="1"/>
    </xf>
    <xf numFmtId="0" fontId="3" fillId="0" borderId="0" xfId="638" applyFont="1" applyBorder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646" applyFont="1" applyBorder="1">
      <alignment horizontal="left" vertical="center"/>
    </xf>
    <xf numFmtId="0" fontId="4" fillId="0" borderId="1" xfId="650" applyFont="1" applyBorder="1">
      <alignment horizontal="center" vertical="center" wrapText="1"/>
    </xf>
    <xf numFmtId="0" fontId="4" fillId="0" borderId="2" xfId="610" applyFont="1" applyBorder="1">
      <alignment horizontal="center" vertical="center" wrapText="1"/>
    </xf>
    <xf numFmtId="0" fontId="4" fillId="0" borderId="3" xfId="613" applyFont="1" applyBorder="1">
      <alignment horizontal="center" vertical="center" wrapText="1"/>
    </xf>
    <xf numFmtId="0" fontId="4" fillId="0" borderId="4" xfId="618" applyFont="1" applyBorder="1">
      <alignment horizontal="center" vertical="center" wrapText="1"/>
    </xf>
    <xf numFmtId="0" fontId="4" fillId="0" borderId="5" xfId="654" applyFont="1" applyBorder="1">
      <alignment horizontal="center" vertical="center" wrapText="1"/>
    </xf>
    <xf numFmtId="0" fontId="4" fillId="0" borderId="6" xfId="604" applyFont="1" applyBorder="1">
      <alignment horizontal="center" vertical="center" wrapText="1"/>
    </xf>
    <xf numFmtId="49" fontId="5" fillId="0" borderId="6" xfId="142" applyNumberFormat="1" applyFont="1" applyBorder="1">
      <alignment horizontal="left" vertical="center" wrapText="1"/>
    </xf>
    <xf numFmtId="180" fontId="5" fillId="0" borderId="6" xfId="0" applyNumberFormat="1" applyFont="1" applyBorder="1" applyAlignment="1">
      <alignment horizontal="right" vertical="center"/>
    </xf>
    <xf numFmtId="0" fontId="1" fillId="0" borderId="6" xfId="606" applyFont="1" applyBorder="1">
      <alignment horizontal="center" vertical="center" wrapText="1"/>
      <protection locked="0"/>
    </xf>
    <xf numFmtId="0" fontId="1" fillId="0" borderId="4" xfId="609" applyFont="1" applyBorder="1">
      <alignment vertical="center" wrapText="1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4" fillId="0" borderId="6" xfId="589" applyFont="1" applyBorder="1">
      <alignment horizontal="center" vertical="center"/>
      <protection locked="0"/>
    </xf>
    <xf numFmtId="0" fontId="4" fillId="0" borderId="6" xfId="592" applyFont="1" applyBorder="1">
      <alignment horizontal="center" vertical="center" wrapText="1"/>
      <protection locked="0"/>
    </xf>
    <xf numFmtId="0" fontId="0" fillId="0" borderId="6" xfId="0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6" fillId="0" borderId="0" xfId="574" applyFont="1" applyBorder="1">
      <alignment horizontal="right" vertical="center"/>
    </xf>
    <xf numFmtId="0" fontId="7" fillId="0" borderId="0" xfId="577" applyFont="1" applyBorder="1">
      <alignment vertical="top"/>
    </xf>
    <xf numFmtId="0" fontId="8" fillId="0" borderId="0" xfId="560" applyFont="1" applyBorder="1">
      <alignment horizontal="center" vertical="center" wrapText="1"/>
    </xf>
    <xf numFmtId="0" fontId="8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6" applyFont="1" applyBorder="1">
      <alignment horizontal="right" wrapText="1"/>
    </xf>
    <xf numFmtId="0" fontId="4" fillId="0" borderId="0" xfId="579" applyFont="1" applyBorder="1">
      <protection locked="0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578" applyFont="1" applyBorder="1">
      <alignment horizontal="center" vertical="center" wrapText="1"/>
    </xf>
    <xf numFmtId="0" fontId="4" fillId="0" borderId="6" xfId="564" applyFont="1" applyBorder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" xfId="565" applyFont="1" applyBorder="1">
      <alignment vertical="center" wrapText="1"/>
    </xf>
    <xf numFmtId="0" fontId="1" fillId="0" borderId="0" xfId="597" applyFont="1" applyBorder="1">
      <alignment horizontal="right" vertical="center"/>
      <protection locked="0"/>
    </xf>
    <xf numFmtId="0" fontId="4" fillId="0" borderId="0" xfId="658" applyFont="1" applyBorder="1"/>
    <xf numFmtId="0" fontId="4" fillId="0" borderId="0" xfId="586" applyFont="1" applyBorder="1">
      <alignment horizontal="right" vertical="center"/>
      <protection locked="0"/>
    </xf>
    <xf numFmtId="0" fontId="6" fillId="0" borderId="6" xfId="583" applyFont="1" applyBorder="1">
      <alignment horizontal="center"/>
    </xf>
    <xf numFmtId="0" fontId="6" fillId="0" borderId="0" xfId="522" applyFont="1" applyBorder="1">
      <alignment wrapText="1"/>
    </xf>
    <xf numFmtId="0" fontId="6" fillId="0" borderId="0" xfId="422" applyFont="1" applyBorder="1">
      <protection locked="0"/>
    </xf>
    <xf numFmtId="0" fontId="3" fillId="0" borderId="0" xfId="402" applyFont="1" applyBorder="1">
      <alignment horizontal="center" vertical="center" wrapText="1"/>
    </xf>
    <xf numFmtId="0" fontId="3" fillId="0" borderId="0" xfId="595" applyFont="1" applyBorder="1">
      <alignment horizontal="center" vertical="center"/>
      <protection locked="0"/>
    </xf>
    <xf numFmtId="0" fontId="1" fillId="0" borderId="0" xfId="524" applyFont="1" applyBorder="1">
      <alignment horizontal="left" vertical="center" wrapText="1"/>
    </xf>
    <xf numFmtId="0" fontId="4" fillId="0" borderId="7" xfId="408" applyFont="1" applyBorder="1">
      <alignment horizontal="center" vertical="center" wrapText="1"/>
    </xf>
    <xf numFmtId="0" fontId="4" fillId="0" borderId="7" xfId="418" applyFont="1" applyBorder="1">
      <alignment horizontal="center" vertical="center" wrapText="1"/>
      <protection locked="0"/>
    </xf>
    <xf numFmtId="0" fontId="4" fillId="0" borderId="8" xfId="652" applyFont="1" applyBorder="1">
      <alignment horizontal="center" vertical="center" wrapText="1"/>
    </xf>
    <xf numFmtId="0" fontId="4" fillId="0" borderId="9" xfId="411" applyFont="1" applyBorder="1">
      <alignment horizontal="center" vertical="center" wrapText="1"/>
    </xf>
    <xf numFmtId="0" fontId="4" fillId="0" borderId="9" xfId="30" applyFont="1" applyBorder="1">
      <alignment horizontal="center" vertical="center" wrapText="1"/>
      <protection locked="0"/>
    </xf>
    <xf numFmtId="0" fontId="4" fillId="0" borderId="10" xfId="414" applyFont="1" applyBorder="1">
      <alignment horizontal="center" vertical="center" wrapText="1"/>
    </xf>
    <xf numFmtId="0" fontId="4" fillId="0" borderId="10" xfId="421" applyFont="1" applyBorder="1">
      <alignment horizontal="center" vertical="center" wrapText="1"/>
      <protection locked="0"/>
    </xf>
    <xf numFmtId="0" fontId="1" fillId="0" borderId="10" xfId="140" applyFont="1" applyBorder="1">
      <alignment horizontal="left" vertical="center" wrapText="1"/>
    </xf>
    <xf numFmtId="0" fontId="1" fillId="0" borderId="10" xfId="425" applyFont="1" applyBorder="1">
      <alignment horizontal="right" vertical="center"/>
      <protection locked="0"/>
    </xf>
    <xf numFmtId="0" fontId="1" fillId="0" borderId="11" xfId="528" applyFont="1" applyBorder="1">
      <alignment horizontal="center" vertical="center"/>
    </xf>
    <xf numFmtId="0" fontId="1" fillId="0" borderId="12" xfId="417" applyFont="1" applyBorder="1">
      <alignment horizontal="left" vertical="center"/>
    </xf>
    <xf numFmtId="0" fontId="1" fillId="0" borderId="10" xfId="29" applyFont="1" applyBorder="1">
      <alignment horizontal="left" vertical="center"/>
    </xf>
    <xf numFmtId="0" fontId="1" fillId="0" borderId="0" xfId="539" applyFont="1" applyBorder="1">
      <alignment vertical="top" wrapText="1"/>
      <protection locked="0"/>
    </xf>
    <xf numFmtId="0" fontId="3" fillId="0" borderId="0" xfId="530" applyFont="1" applyBorder="1">
      <alignment horizontal="center" vertical="center" wrapText="1"/>
      <protection locked="0"/>
    </xf>
    <xf numFmtId="0" fontId="1" fillId="0" borderId="0" xfId="540" applyFont="1" applyBorder="1">
      <alignment horizontal="right"/>
      <protection locked="0"/>
    </xf>
    <xf numFmtId="0" fontId="4" fillId="0" borderId="3" xfId="532" applyFont="1" applyBorder="1">
      <alignment horizontal="center" vertical="center" wrapText="1"/>
      <protection locked="0"/>
    </xf>
    <xf numFmtId="0" fontId="4" fillId="0" borderId="3" xfId="542" applyFont="1" applyBorder="1">
      <alignment horizontal="center" vertical="center"/>
      <protection locked="0"/>
    </xf>
    <xf numFmtId="0" fontId="4" fillId="0" borderId="12" xfId="534" applyFont="1" applyBorder="1">
      <alignment horizontal="center" vertical="center" wrapText="1"/>
    </xf>
    <xf numFmtId="0" fontId="4" fillId="0" borderId="12" xfId="545" applyFont="1" applyBorder="1">
      <alignment horizontal="center" vertical="center"/>
      <protection locked="0"/>
    </xf>
    <xf numFmtId="0" fontId="1" fillId="0" borderId="0" xfId="554" applyFont="1" applyBorder="1">
      <alignment horizontal="right" vertical="center" wrapText="1"/>
      <protection locked="0"/>
    </xf>
    <xf numFmtId="0" fontId="1" fillId="0" borderId="0" xfId="549" applyFont="1" applyBorder="1">
      <alignment horizontal="right" vertical="center" wrapText="1"/>
    </xf>
    <xf numFmtId="0" fontId="1" fillId="0" borderId="0" xfId="543" applyFont="1" applyBorder="1">
      <alignment horizontal="right" wrapText="1"/>
      <protection locked="0"/>
    </xf>
    <xf numFmtId="0" fontId="1" fillId="0" borderId="0" xfId="0" applyFont="1" applyBorder="1" applyAlignment="1">
      <alignment horizontal="right" wrapText="1"/>
    </xf>
    <xf numFmtId="0" fontId="4" fillId="0" borderId="12" xfId="546" applyFont="1" applyBorder="1">
      <alignment horizontal="center" vertical="center" wrapText="1"/>
      <protection locked="0"/>
    </xf>
    <xf numFmtId="0" fontId="4" fillId="0" borderId="5" xfId="655" applyFont="1" applyBorder="1">
      <alignment horizontal="center" vertical="center"/>
    </xf>
    <xf numFmtId="0" fontId="4" fillId="0" borderId="10" xfId="499" applyFont="1" applyBorder="1">
      <alignment horizontal="center" vertical="center"/>
    </xf>
    <xf numFmtId="0" fontId="4" fillId="0" borderId="10" xfId="42" applyFont="1" applyBorder="1">
      <alignment horizontal="center" vertical="center"/>
      <protection locked="0"/>
    </xf>
    <xf numFmtId="0" fontId="1" fillId="0" borderId="10" xfId="536" applyFont="1" applyBorder="1">
      <alignment horizontal="right" vertical="center"/>
    </xf>
    <xf numFmtId="0" fontId="1" fillId="0" borderId="0" xfId="0" applyFont="1" applyBorder="1" applyAlignment="1">
      <alignment horizontal="right"/>
    </xf>
    <xf numFmtId="0" fontId="9" fillId="0" borderId="0" xfId="248" applyFont="1" applyBorder="1">
      <alignment horizontal="right"/>
      <protection locked="0"/>
    </xf>
    <xf numFmtId="49" fontId="9" fillId="0" borderId="0" xfId="377" applyNumberFormat="1" applyFont="1" applyBorder="1">
      <protection locked="0"/>
    </xf>
    <xf numFmtId="0" fontId="6" fillId="0" borderId="0" xfId="0" applyFont="1" applyBorder="1" applyAlignment="1">
      <alignment horizontal="right"/>
    </xf>
    <xf numFmtId="0" fontId="10" fillId="0" borderId="0" xfId="253" applyFont="1" applyBorder="1">
      <alignment horizontal="center" vertical="center" wrapText="1"/>
      <protection locked="0"/>
    </xf>
    <xf numFmtId="0" fontId="10" fillId="0" borderId="0" xfId="486" applyFont="1" applyBorder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49" fontId="4" fillId="0" borderId="6" xfId="379" applyNumberFormat="1" applyFont="1" applyBorder="1">
      <alignment horizontal="center" vertical="center" wrapText="1"/>
      <protection locked="0"/>
    </xf>
    <xf numFmtId="49" fontId="4" fillId="0" borderId="6" xfId="381" applyNumberFormat="1" applyFont="1" applyBorder="1">
      <alignment horizontal="center" vertical="center" wrapText="1"/>
      <protection locked="0"/>
    </xf>
    <xf numFmtId="49" fontId="4" fillId="0" borderId="6" xfId="484" applyNumberFormat="1" applyFont="1" applyBorder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6" xfId="488" applyFont="1" applyBorder="1">
      <alignment horizontal="center" vertical="center"/>
      <protection locked="0"/>
    </xf>
    <xf numFmtId="0" fontId="2" fillId="0" borderId="0" xfId="538" applyFont="1" applyBorder="1">
      <alignment horizontal="center" vertical="center"/>
    </xf>
    <xf numFmtId="0" fontId="11" fillId="0" borderId="0" xfId="0" applyFont="1" applyBorder="1"/>
    <xf numFmtId="0" fontId="12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" fillId="0" borderId="6" xfId="605" applyFont="1" applyBorder="1">
      <alignment vertical="center" wrapText="1"/>
    </xf>
    <xf numFmtId="0" fontId="1" fillId="0" borderId="6" xfId="593" applyFont="1" applyBorder="1">
      <alignment horizontal="center" vertical="center" wrapText="1"/>
    </xf>
    <xf numFmtId="0" fontId="1" fillId="0" borderId="6" xfId="596" applyFont="1" applyBorder="1">
      <alignment horizontal="center" vertical="center"/>
      <protection locked="0"/>
    </xf>
    <xf numFmtId="0" fontId="1" fillId="0" borderId="6" xfId="625" applyFont="1" applyBorder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49" fontId="6" fillId="0" borderId="0" xfId="0" applyNumberFormat="1" applyFont="1" applyBorder="1"/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652" applyFont="1" applyBorder="1">
      <alignment horizontal="center" vertical="center" wrapText="1"/>
    </xf>
    <xf numFmtId="0" fontId="6" fillId="0" borderId="6" xfId="643" applyFont="1" applyBorder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1" fillId="0" borderId="6" xfId="628" applyFont="1" applyBorder="1">
      <alignment horizontal="left" vertical="center"/>
    </xf>
    <xf numFmtId="0" fontId="1" fillId="0" borderId="6" xfId="635" applyFont="1" applyBorder="1">
      <alignment horizontal="left" vertical="center"/>
    </xf>
    <xf numFmtId="0" fontId="4" fillId="0" borderId="0" xfId="0" applyFont="1" applyBorder="1"/>
    <xf numFmtId="0" fontId="4" fillId="0" borderId="6" xfId="415" applyFont="1" applyBorder="1">
      <alignment horizontal="center" vertical="center"/>
    </xf>
    <xf numFmtId="0" fontId="4" fillId="0" borderId="6" xfId="407" applyFont="1" applyBorder="1">
      <alignment horizontal="center" vertical="center" wrapText="1"/>
      <protection locked="0"/>
    </xf>
    <xf numFmtId="0" fontId="6" fillId="0" borderId="6" xfId="663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6" fillId="0" borderId="0" xfId="269" applyFont="1" applyBorder="1">
      <alignment vertical="top"/>
      <protection locked="0"/>
    </xf>
    <xf numFmtId="49" fontId="6" fillId="0" borderId="0" xfId="279" applyNumberFormat="1" applyFont="1" applyBorder="1">
      <protection locked="0"/>
    </xf>
    <xf numFmtId="0" fontId="6" fillId="0" borderId="0" xfId="0" applyFont="1" applyBorder="1" applyProtection="1">
      <protection locked="0"/>
    </xf>
    <xf numFmtId="0" fontId="4" fillId="0" borderId="0" xfId="18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6" xfId="640" applyFont="1" applyBorder="1">
      <alignment horizontal="center" vertical="center" wrapText="1"/>
      <protection locked="0"/>
    </xf>
    <xf numFmtId="0" fontId="4" fillId="0" borderId="6" xfId="641" applyFont="1" applyBorder="1">
      <alignment horizontal="center" vertical="center" wrapText="1"/>
      <protection locked="0"/>
    </xf>
    <xf numFmtId="0" fontId="4" fillId="0" borderId="6" xfId="4" applyFont="1" applyBorder="1">
      <alignment horizontal="center" vertical="center"/>
      <protection locked="0"/>
    </xf>
    <xf numFmtId="0" fontId="4" fillId="0" borderId="6" xfId="632" applyFont="1" applyBorder="1">
      <alignment horizontal="center" vertical="center"/>
    </xf>
    <xf numFmtId="0" fontId="4" fillId="0" borderId="6" xfId="233" applyFont="1" applyBorder="1">
      <alignment horizontal="center" vertical="center"/>
      <protection locked="0"/>
    </xf>
    <xf numFmtId="0" fontId="1" fillId="0" borderId="6" xfId="238" applyFont="1" applyBorder="1">
      <alignment horizontal="left" vertical="center"/>
    </xf>
    <xf numFmtId="49" fontId="5" fillId="0" borderId="6" xfId="142" applyNumberFormat="1" applyFont="1" applyBorder="1" applyAlignment="1">
      <alignment horizontal="left" vertical="center" wrapText="1" indent="1"/>
    </xf>
    <xf numFmtId="49" fontId="5" fillId="0" borderId="6" xfId="142" applyNumberFormat="1" applyFont="1" applyBorder="1" applyAlignment="1">
      <alignment horizontal="left" vertical="center" wrapText="1" indent="2"/>
    </xf>
    <xf numFmtId="0" fontId="6" fillId="0" borderId="6" xfId="23" applyFont="1" applyBorder="1">
      <alignment horizontal="center" vertical="center" wrapText="1"/>
      <protection locked="0"/>
    </xf>
    <xf numFmtId="0" fontId="1" fillId="0" borderId="6" xfId="275" applyFont="1" applyBorder="1">
      <alignment horizontal="left" vertical="center"/>
      <protection locked="0"/>
    </xf>
    <xf numFmtId="0" fontId="1" fillId="0" borderId="6" xfId="38" applyFont="1" applyBorder="1">
      <alignment horizontal="left" vertical="center"/>
      <protection locked="0"/>
    </xf>
    <xf numFmtId="0" fontId="4" fillId="0" borderId="6" xfId="288" applyFont="1" applyBorder="1">
      <alignment horizontal="center" vertical="center" wrapText="1"/>
      <protection locked="0"/>
    </xf>
    <xf numFmtId="0" fontId="4" fillId="0" borderId="6" xfId="370" applyFont="1" applyBorder="1">
      <alignment horizontal="center" vertical="center" wrapText="1"/>
      <protection locked="0"/>
    </xf>
    <xf numFmtId="0" fontId="4" fillId="0" borderId="6" xfId="642" applyFont="1" applyBorder="1">
      <alignment horizontal="center" vertical="center" wrapText="1"/>
      <protection locked="0"/>
    </xf>
    <xf numFmtId="0" fontId="4" fillId="0" borderId="6" xfId="532" applyFont="1" applyBorder="1">
      <alignment horizontal="center" vertical="center" wrapText="1"/>
      <protection locked="0"/>
    </xf>
    <xf numFmtId="0" fontId="6" fillId="0" borderId="6" xfId="373" applyFont="1" applyBorder="1">
      <alignment horizontal="center"/>
    </xf>
    <xf numFmtId="0" fontId="6" fillId="0" borderId="0" xfId="343" applyFont="1" applyBorder="1">
      <alignment horizontal="center" wrapText="1"/>
    </xf>
    <xf numFmtId="0" fontId="1" fillId="0" borderId="0" xfId="552" applyFont="1" applyBorder="1">
      <alignment horizontal="right" wrapText="1"/>
    </xf>
    <xf numFmtId="0" fontId="17" fillId="0" borderId="0" xfId="344" applyFont="1" applyBorder="1">
      <alignment horizontal="center" vertical="center" wrapText="1"/>
    </xf>
    <xf numFmtId="0" fontId="18" fillId="0" borderId="6" xfId="348" applyFont="1" applyBorder="1">
      <alignment horizontal="center" vertical="center" wrapText="1"/>
    </xf>
    <xf numFmtId="0" fontId="18" fillId="0" borderId="6" xfId="356" applyFont="1" applyBorder="1">
      <alignment horizontal="center" vertical="center" wrapText="1"/>
    </xf>
    <xf numFmtId="182" fontId="5" fillId="0" borderId="6" xfId="0" applyNumberFormat="1" applyFont="1" applyBorder="1" applyAlignment="1">
      <alignment horizontal="right" vertical="center"/>
    </xf>
    <xf numFmtId="0" fontId="6" fillId="0" borderId="0" xfId="51" applyFont="1" applyBorder="1">
      <alignment vertical="top"/>
    </xf>
    <xf numFmtId="0" fontId="10" fillId="0" borderId="0" xfId="492" applyFont="1" applyBorder="1">
      <alignment horizontal="center" vertical="center"/>
    </xf>
    <xf numFmtId="0" fontId="6" fillId="0" borderId="0" xfId="490" applyFont="1" applyBorder="1">
      <alignment horizontal="right"/>
    </xf>
    <xf numFmtId="49" fontId="4" fillId="0" borderId="6" xfId="10" applyNumberFormat="1" applyFont="1" applyBorder="1">
      <alignment horizontal="center" vertical="center" wrapText="1"/>
    </xf>
    <xf numFmtId="49" fontId="4" fillId="0" borderId="6" xfId="133" applyNumberFormat="1" applyFont="1" applyBorder="1">
      <alignment horizontal="center" vertical="center" wrapText="1"/>
    </xf>
    <xf numFmtId="0" fontId="4" fillId="0" borderId="6" xfId="582" applyFont="1" applyBorder="1">
      <alignment horizontal="center" vertical="center"/>
      <protection locked="0"/>
    </xf>
    <xf numFmtId="49" fontId="4" fillId="0" borderId="6" xfId="206" applyNumberFormat="1" applyFont="1" applyBorder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183" applyFont="1" applyBorder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5" fillId="0" borderId="0" xfId="142" applyNumberFormat="1" applyFont="1" applyBorder="1">
      <alignment horizontal="left" vertical="center" wrapText="1"/>
    </xf>
    <xf numFmtId="0" fontId="19" fillId="0" borderId="0" xfId="260" applyFont="1" applyBorder="1">
      <alignment horizontal="center" vertical="center"/>
    </xf>
    <xf numFmtId="0" fontId="1" fillId="0" borderId="0" xfId="639" applyFont="1" applyBorder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49" fontId="21" fillId="0" borderId="6" xfId="142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4" fillId="0" borderId="6" xfId="262" applyFont="1" applyBorder="1">
      <alignment horizontal="center" vertical="center"/>
      <protection locked="0"/>
    </xf>
    <xf numFmtId="49" fontId="5" fillId="0" borderId="6" xfId="142" applyNumberFormat="1" applyFont="1" applyBorder="1" applyAlignment="1">
      <alignment horizontal="center" vertical="center" wrapText="1"/>
    </xf>
    <xf numFmtId="0" fontId="4" fillId="0" borderId="6" xfId="654" applyFont="1" applyBorder="1">
      <alignment horizontal="center" vertical="center" wrapText="1"/>
    </xf>
    <xf numFmtId="0" fontId="1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6" xfId="650" applyFont="1" applyBorder="1">
      <alignment horizontal="center" vertical="center" wrapText="1"/>
    </xf>
    <xf numFmtId="0" fontId="4" fillId="0" borderId="6" xfId="408" applyFont="1" applyBorder="1">
      <alignment horizontal="center" vertical="center" wrapText="1"/>
    </xf>
    <xf numFmtId="0" fontId="4" fillId="0" borderId="6" xfId="138" applyFont="1" applyBorder="1">
      <alignment horizontal="center" vertical="center"/>
    </xf>
    <xf numFmtId="0" fontId="4" fillId="0" borderId="6" xfId="659" applyFont="1" applyBorder="1">
      <alignment horizontal="center" vertical="center"/>
    </xf>
    <xf numFmtId="0" fontId="6" fillId="0" borderId="6" xfId="274" applyFont="1" applyBorder="1">
      <alignment horizontal="center" vertical="center"/>
    </xf>
    <xf numFmtId="0" fontId="4" fillId="0" borderId="6" xfId="499" applyFont="1" applyBorder="1">
      <alignment horizontal="center" vertical="center"/>
    </xf>
    <xf numFmtId="0" fontId="4" fillId="0" borderId="6" xfId="42" applyFont="1" applyBorder="1">
      <alignment horizontal="center" vertical="center"/>
      <protection locked="0"/>
    </xf>
    <xf numFmtId="3" fontId="4" fillId="0" borderId="6" xfId="277" applyNumberFormat="1" applyFont="1" applyBorder="1">
      <alignment horizontal="center" vertical="center"/>
      <protection locked="0"/>
    </xf>
    <xf numFmtId="3" fontId="4" fillId="0" borderId="6" xfId="268" applyNumberFormat="1" applyFont="1" applyBorder="1">
      <alignment horizontal="center" vertical="center"/>
    </xf>
    <xf numFmtId="0" fontId="6" fillId="0" borderId="6" xfId="254" applyFont="1" applyBorder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4" fillId="0" borderId="6" xfId="418" applyFont="1" applyBorder="1">
      <alignment horizontal="center" vertical="center" wrapText="1"/>
      <protection locked="0"/>
    </xf>
    <xf numFmtId="0" fontId="4" fillId="0" borderId="6" xfId="613" applyFont="1" applyBorder="1">
      <alignment horizontal="center" vertical="center" wrapText="1"/>
    </xf>
    <xf numFmtId="0" fontId="4" fillId="0" borderId="6" xfId="421" applyFont="1" applyBorder="1">
      <alignment horizontal="center" vertical="center" wrapText="1"/>
      <protection locked="0"/>
    </xf>
    <xf numFmtId="3" fontId="4" fillId="0" borderId="6" xfId="289" applyNumberFormat="1" applyFont="1" applyBorder="1">
      <alignment horizontal="center" vertical="top"/>
      <protection locked="0"/>
    </xf>
    <xf numFmtId="0" fontId="6" fillId="0" borderId="6" xfId="292" applyFont="1" applyBorder="1">
      <alignment horizontal="center" vertical="top"/>
    </xf>
    <xf numFmtId="0" fontId="4" fillId="0" borderId="6" xfId="618" applyFont="1" applyBorder="1">
      <alignment horizontal="center" vertical="center" wrapText="1"/>
    </xf>
    <xf numFmtId="0" fontId="2" fillId="0" borderId="0" xfId="201" applyFont="1" applyBorder="1">
      <alignment horizontal="center" vertical="center"/>
      <protection locked="0"/>
    </xf>
    <xf numFmtId="0" fontId="6" fillId="0" borderId="6" xfId="11" applyFont="1" applyBorder="1">
      <alignment horizontal="center" vertical="center" wrapText="1"/>
      <protection locked="0"/>
    </xf>
    <xf numFmtId="0" fontId="6" fillId="0" borderId="6" xfId="111" applyFont="1" applyBorder="1">
      <alignment horizontal="center" vertical="center" wrapText="1"/>
      <protection locked="0"/>
    </xf>
    <xf numFmtId="0" fontId="6" fillId="0" borderId="6" xfId="174" applyFont="1" applyBorder="1">
      <alignment horizontal="center" vertical="center" wrapText="1"/>
      <protection locked="0"/>
    </xf>
    <xf numFmtId="0" fontId="6" fillId="0" borderId="6" xfId="120" applyFont="1" applyBorder="1">
      <alignment horizontal="center" vertical="center" wrapText="1"/>
    </xf>
    <xf numFmtId="0" fontId="6" fillId="0" borderId="6" xfId="205" applyFont="1" applyBorder="1">
      <alignment horizontal="center" vertical="center" wrapText="1"/>
    </xf>
    <xf numFmtId="0" fontId="6" fillId="0" borderId="6" xfId="115" applyFont="1" applyBorder="1">
      <alignment horizontal="center" vertical="center" wrapText="1"/>
    </xf>
    <xf numFmtId="0" fontId="6" fillId="0" borderId="6" xfId="207" applyFont="1" applyBorder="1">
      <alignment horizontal="center" vertical="center"/>
    </xf>
    <xf numFmtId="0" fontId="6" fillId="0" borderId="6" xfId="127" applyFont="1" applyBorder="1">
      <alignment horizontal="center" vertical="center"/>
    </xf>
    <xf numFmtId="0" fontId="6" fillId="0" borderId="6" xfId="324" applyFont="1" applyBorder="1">
      <alignment horizontal="center" vertical="center"/>
    </xf>
    <xf numFmtId="3" fontId="6" fillId="0" borderId="6" xfId="156" applyNumberFormat="1" applyFont="1" applyBorder="1">
      <alignment horizontal="center" vertical="center"/>
    </xf>
    <xf numFmtId="3" fontId="6" fillId="0" borderId="6" xfId="162" applyNumberFormat="1" applyFont="1" applyBorder="1">
      <alignment horizontal="center" vertical="center"/>
    </xf>
    <xf numFmtId="0" fontId="1" fillId="0" borderId="6" xfId="213" applyFont="1" applyBorder="1">
      <alignment horizontal="center" vertical="center"/>
      <protection locked="0"/>
    </xf>
    <xf numFmtId="0" fontId="1" fillId="0" borderId="6" xfId="155" applyFont="1" applyBorder="1">
      <alignment horizontal="right" vertical="center"/>
      <protection locked="0"/>
    </xf>
    <xf numFmtId="0" fontId="6" fillId="0" borderId="6" xfId="311" applyFont="1" applyBorder="1">
      <alignment horizontal="center" vertical="center"/>
      <protection locked="0"/>
    </xf>
    <xf numFmtId="0" fontId="6" fillId="0" borderId="6" xfId="217" applyFont="1" applyBorder="1">
      <alignment horizontal="center" vertical="center" wrapText="1"/>
    </xf>
    <xf numFmtId="0" fontId="6" fillId="0" borderId="6" xfId="216" applyFont="1" applyBorder="1">
      <alignment horizontal="center" vertical="center"/>
      <protection locked="0"/>
    </xf>
    <xf numFmtId="0" fontId="6" fillId="0" borderId="6" xfId="197" applyFont="1" applyBorder="1">
      <alignment horizontal="center" vertical="center" wrapText="1"/>
    </xf>
    <xf numFmtId="0" fontId="6" fillId="0" borderId="6" xfId="264" applyFont="1" applyBorder="1">
      <alignment horizontal="center" vertical="center" wrapText="1"/>
    </xf>
    <xf numFmtId="0" fontId="6" fillId="0" borderId="6" xfId="223" applyFont="1" applyBorder="1">
      <alignment horizontal="center" vertical="center" wrapText="1"/>
      <protection locked="0"/>
    </xf>
    <xf numFmtId="0" fontId="6" fillId="0" borderId="6" xfId="215" applyFont="1" applyBorder="1">
      <alignment horizontal="center" vertical="center" wrapText="1"/>
      <protection locked="0"/>
    </xf>
    <xf numFmtId="0" fontId="6" fillId="0" borderId="6" xfId="54" applyFont="1" applyBorder="1">
      <alignment horizontal="center" vertical="center"/>
      <protection locked="0"/>
    </xf>
    <xf numFmtId="0" fontId="6" fillId="0" borderId="0" xfId="660" applyFont="1" applyBorder="1">
      <alignment horizontal="right" vertical="center"/>
      <protection locked="0"/>
    </xf>
    <xf numFmtId="0" fontId="6" fillId="0" borderId="0" xfId="661" applyFont="1" applyBorder="1">
      <alignment horizontal="right"/>
      <protection locked="0"/>
    </xf>
    <xf numFmtId="0" fontId="6" fillId="0" borderId="6" xfId="241" applyFont="1" applyBorder="1">
      <alignment horizontal="center" vertical="center" wrapText="1"/>
      <protection locked="0"/>
    </xf>
    <xf numFmtId="0" fontId="6" fillId="0" borderId="6" xfId="278" applyFont="1" applyBorder="1">
      <alignment horizontal="center" vertical="center" wrapText="1"/>
    </xf>
    <xf numFmtId="0" fontId="6" fillId="0" borderId="6" xfId="225" applyFont="1" applyBorder="1">
      <alignment horizontal="center" vertical="center"/>
      <protection locked="0"/>
    </xf>
    <xf numFmtId="3" fontId="6" fillId="0" borderId="6" xfId="228" applyNumberFormat="1" applyFont="1" applyBorder="1">
      <alignment horizontal="center" vertical="center"/>
    </xf>
    <xf numFmtId="3" fontId="6" fillId="0" borderId="6" xfId="234" applyNumberFormat="1" applyFont="1" applyBorder="1">
      <alignment horizontal="center" vertical="center"/>
    </xf>
    <xf numFmtId="0" fontId="1" fillId="0" borderId="0" xfId="518" applyFont="1" applyBorder="1">
      <alignment horizontal="right"/>
    </xf>
    <xf numFmtId="0" fontId="3" fillId="0" borderId="0" xfId="165" applyFont="1" applyBorder="1">
      <alignment horizontal="center" vertical="top"/>
    </xf>
    <xf numFmtId="0" fontId="1" fillId="0" borderId="0" xfId="601" applyFont="1" applyBorder="1">
      <alignment horizontal="left" vertical="center"/>
    </xf>
    <xf numFmtId="0" fontId="20" fillId="0" borderId="0" xfId="7" applyFont="1" applyBorder="1">
      <alignment horizontal="center" vertical="center"/>
    </xf>
    <xf numFmtId="0" fontId="4" fillId="0" borderId="6" xfId="651" applyFont="1" applyBorder="1">
      <alignment horizontal="center" vertical="center"/>
    </xf>
    <xf numFmtId="0" fontId="4" fillId="0" borderId="6" xfId="662" applyFont="1" applyBorder="1">
      <alignment horizontal="center" vertical="center"/>
    </xf>
    <xf numFmtId="0" fontId="4" fillId="0" borderId="6" xfId="653" applyFont="1" applyBorder="1">
      <alignment horizontal="center" vertical="center"/>
    </xf>
    <xf numFmtId="0" fontId="4" fillId="0" borderId="6" xfId="655" applyFont="1" applyBorder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1" fillId="0" borderId="0" xfId="518" applyFont="1" applyBorder="1" quotePrefix="1">
      <alignment horizontal="right"/>
    </xf>
    <xf numFmtId="0" fontId="1" fillId="0" borderId="0" xfId="543" applyFont="1" applyBorder="1" quotePrefix="1">
      <alignment horizontal="right" wrapText="1"/>
      <protection locked="0"/>
    </xf>
    <xf numFmtId="0" fontId="1" fillId="0" borderId="0" xfId="617" applyFont="1" applyBorder="1" quotePrefix="1">
      <alignment horizontal="right" vertical="center"/>
    </xf>
    <xf numFmtId="0" fontId="1" fillId="0" borderId="0" xfId="0" applyFont="1" applyBorder="1" applyAlignment="1" quotePrefix="1">
      <alignment horizontal="right"/>
    </xf>
    <xf numFmtId="0" fontId="1" fillId="0" borderId="0" xfId="552" applyFont="1" applyBorder="1" quotePrefix="1">
      <alignment horizontal="right" wrapText="1"/>
    </xf>
    <xf numFmtId="182" fontId="5" fillId="0" borderId="6" xfId="0" applyNumberFormat="1" applyFont="1" applyBorder="1" applyAlignment="1" quotePrefix="1">
      <alignment horizontal="right" vertical="center"/>
    </xf>
    <xf numFmtId="0" fontId="1" fillId="0" borderId="0" xfId="540" applyFont="1" applyBorder="1" quotePrefix="1">
      <alignment horizontal="right"/>
      <protection locked="0"/>
    </xf>
    <xf numFmtId="0" fontId="1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</cellXfs>
  <cellStyles count="665">
    <cellStyle name="常规" xfId="0" builtinId="0"/>
    <cellStyle name="货币[0]" xfId="1" builtinId="7"/>
    <cellStyle name="一般公共预算支出预算表（按功能科目分类）02-2 __b-21-0" xfId="2"/>
    <cellStyle name="一般公共预算支出预算表（按功能科目分类）02-2 __b-16-0" xfId="3"/>
    <cellStyle name="国有资本经营预算支出表07 __b-5-0" xfId="4"/>
    <cellStyle name="上级补助项目支出预算表12 __b-27-0" xfId="5"/>
    <cellStyle name="货币" xfId="6" builtinId="4"/>
    <cellStyle name="财政拨款收支预算总表02-1 __b-13-0" xfId="7"/>
    <cellStyle name="部门支出预算表01-03 __b-9-0" xfId="8"/>
    <cellStyle name="输入" xfId="9" builtinId="20"/>
    <cellStyle name="一般公共预算支出预算表（按经济科目分类）02-3 __b-5-0" xfId="10"/>
    <cellStyle name="部门收入预算表01-2 __b-4-0" xfId="11"/>
    <cellStyle name="20% - 强调文字颜色 3" xfId="12" builtinId="38"/>
    <cellStyle name="政府性基金预算支出预算表06 __b-22-0" xfId="13"/>
    <cellStyle name="政府性基金预算支出预算表06 __b-17-0" xfId="14"/>
    <cellStyle name="千位分隔[0]" xfId="15" builtinId="6"/>
    <cellStyle name="DateTimeStyle" xfId="16"/>
    <cellStyle name="差" xfId="17" builtinId="27"/>
    <cellStyle name="基本支出预算表（人员类.运转类公用经费项目）04 __b-13-0" xfId="18"/>
    <cellStyle name="部门支出预算表01-03 __b-21-0" xfId="19"/>
    <cellStyle name="部门支出预算表01-03 __b-16-0" xfId="20"/>
    <cellStyle name="40% - 强调文字颜色 3" xfId="21" builtinId="39"/>
    <cellStyle name="千位分隔" xfId="22" builtinId="3"/>
    <cellStyle name="上级补助项目支出预算表12 __b-10-0" xfId="23"/>
    <cellStyle name="超链接" xfId="24" builtinId="8"/>
    <cellStyle name="60% - 强调文字颜色 3" xfId="25" builtinId="40"/>
    <cellStyle name="部门支出预算表01-03 __b-10-0" xfId="26"/>
    <cellStyle name="项目支出预算表（其他运转类.特定目标类项目）05-1 __b-35-0" xfId="27"/>
    <cellStyle name="项目支出预算表（其他运转类.特定目标类项目）05-1 __b-40-0" xfId="28"/>
    <cellStyle name="政府购买服务预算表09 __b-17-0" xfId="29"/>
    <cellStyle name="政府购买服务预算表09 __b-22-0" xfId="30"/>
    <cellStyle name="百分比" xfId="31" builtinId="5"/>
    <cellStyle name="已访问的超链接" xfId="32" builtinId="9"/>
    <cellStyle name="项目支出绩效目标表（另文下达）05-3 __b-12-0" xfId="33"/>
    <cellStyle name="政府性基金预算支出预算表06 __b-25-0" xfId="34"/>
    <cellStyle name="政府性基金预算支出预算表06 __b-30-0" xfId="35"/>
    <cellStyle name="部门支出预算表01-03 __b-25-0" xfId="36"/>
    <cellStyle name="部门支出预算表01-03 __b-30-0" xfId="37"/>
    <cellStyle name="基本支出预算表（人员类.运转类公用经费项目）04 __b-17-0" xfId="38"/>
    <cellStyle name="基本支出预算表（人员类.运转类公用经费项目）04 __b-22-0" xfId="39"/>
    <cellStyle name="注释" xfId="40" builtinId="10"/>
    <cellStyle name="部门政府采购预算表08 __b-16-0" xfId="41"/>
    <cellStyle name="部门政府采购预算表08 __b-21-0" xfId="42"/>
    <cellStyle name="60% - 强调文字颜色 2" xfId="43" builtinId="36"/>
    <cellStyle name="__b-1-0" xfId="44"/>
    <cellStyle name="一般公共预算支出预算表（按经济科目分类）02-3 __b-13-0" xfId="45"/>
    <cellStyle name="标题 4" xfId="46" builtinId="19"/>
    <cellStyle name="警告文本" xfId="47" builtinId="11"/>
    <cellStyle name="标题" xfId="48" builtinId="15"/>
    <cellStyle name="解释性文本" xfId="49" builtinId="53"/>
    <cellStyle name="标题 1" xfId="50" builtinId="16"/>
    <cellStyle name="项目支出预算表（其他运转类.特定目标类项目）05-1 __b-13-0" xfId="51"/>
    <cellStyle name="部门支出预算表01-03 __b-2-0" xfId="52"/>
    <cellStyle name="标题 2" xfId="53" builtinId="17"/>
    <cellStyle name="__b-35-0" xfId="54"/>
    <cellStyle name="__b-40-0" xfId="55"/>
    <cellStyle name="基本支出预算表（人员类.运转类公用经费项目）04 __b-4-0" xfId="56"/>
    <cellStyle name="60% - 强调文字颜色 1" xfId="57" builtinId="32"/>
    <cellStyle name="一般公共预算支出预算表（按功能科目分类）02-2 __b-18-0" xfId="58"/>
    <cellStyle name="一般公共预算支出预算表（按功能科目分类）02-2 __b-23-0" xfId="59"/>
    <cellStyle name="标题 3" xfId="60" builtinId="18"/>
    <cellStyle name="60% - 强调文字颜色 4" xfId="61" builtinId="44"/>
    <cellStyle name="项目支出绩效目标表（另文下达）05-3 __b-14-0" xfId="62"/>
    <cellStyle name="政府性基金预算支出预算表06 __b-27-0" xfId="63"/>
    <cellStyle name="项目支出绩效目标表（本级下达）05-2 __b-13-0" xfId="64"/>
    <cellStyle name="输出" xfId="65" builtinId="21"/>
    <cellStyle name="部门支出预算表01-03 __b-14-0" xfId="66"/>
    <cellStyle name="基本支出预算表（人员类.运转类公用经费项目）04 __b-11-0" xfId="67"/>
    <cellStyle name="计算" xfId="68" builtinId="22"/>
    <cellStyle name="财政拨款收支预算总表02-1 __b-1-0" xfId="69"/>
    <cellStyle name="政府购买服务预算表09 __b-9-0" xfId="70"/>
    <cellStyle name="检查单元格" xfId="71" builtinId="23"/>
    <cellStyle name="20% - 强调文字颜色 6" xfId="72" builtinId="50"/>
    <cellStyle name="强调文字颜色 2" xfId="73" builtinId="33"/>
    <cellStyle name="链接单元格" xfId="74" builtinId="24"/>
    <cellStyle name="上级补助项目支出预算表12 __b-4-0" xfId="75"/>
    <cellStyle name="汇总" xfId="76" builtinId="25"/>
    <cellStyle name="好" xfId="77" builtinId="26"/>
    <cellStyle name="__b-49-0" xfId="78"/>
    <cellStyle name="适中" xfId="79" builtinId="28"/>
    <cellStyle name="20% - 强调文字颜色 5" xfId="80" builtinId="46"/>
    <cellStyle name="强调文字颜色 1" xfId="81" builtinId="29"/>
    <cellStyle name="项目支出绩效目标表（本级下达）05-2 __b-9-0" xfId="82"/>
    <cellStyle name="20% - 强调文字颜色 1" xfId="83" builtinId="30"/>
    <cellStyle name="一般公共预算支出预算表（按功能科目分类）02-2 __b-3-0" xfId="84"/>
    <cellStyle name="40% - 强调文字颜色 1" xfId="85" builtinId="31"/>
    <cellStyle name="20% - 强调文字颜色 2" xfId="86" builtinId="34"/>
    <cellStyle name="政府性基金预算支出预算表06 __b-10-0" xfId="87"/>
    <cellStyle name="国有资本经营预算支出表07 __b-19-0" xfId="88"/>
    <cellStyle name="国有资本经营预算支出表07 __b-24-0" xfId="89"/>
    <cellStyle name="40% - 强调文字颜色 2" xfId="90" builtinId="35"/>
    <cellStyle name="强调文字颜色 3" xfId="91" builtinId="37"/>
    <cellStyle name="项目支出预算表（其他运转类.特定目标类项目）05-1 __b-10-0" xfId="92"/>
    <cellStyle name="强调文字颜色 4" xfId="93" builtinId="41"/>
    <cellStyle name="20% - 强调文字颜色 4" xfId="94" builtinId="42"/>
    <cellStyle name="政府购买服务预算表09 __b-5-0" xfId="95"/>
    <cellStyle name="40% - 强调文字颜色 4" xfId="96" builtinId="43"/>
    <cellStyle name="强调文字颜色 5" xfId="97" builtinId="45"/>
    <cellStyle name="40% - 强调文字颜色 5" xfId="98" builtinId="47"/>
    <cellStyle name="60% - 强调文字颜色 5" xfId="99" builtinId="48"/>
    <cellStyle name="一般公共预算支出预算表（按功能科目分类）02-2 __b-15-0" xfId="100"/>
    <cellStyle name="一般公共预算支出预算表（按功能科目分类）02-2 __b-20-0" xfId="101"/>
    <cellStyle name="强调文字颜色 6" xfId="102" builtinId="49"/>
    <cellStyle name="40% - 强调文字颜色 6" xfId="103" builtinId="51"/>
    <cellStyle name="市对下转移支付预算表10-1 __b-10-0" xfId="104"/>
    <cellStyle name="财政拨款收支预算总表02-1 __b-9-0" xfId="105"/>
    <cellStyle name="60% - 强调文字颜色 6" xfId="106" builtinId="52"/>
    <cellStyle name="DateStyle" xfId="107"/>
    <cellStyle name="__b-18-0" xfId="108"/>
    <cellStyle name="__b-23-0" xfId="109"/>
    <cellStyle name="部门政府采购预算表08 __b-7-0" xfId="110"/>
    <cellStyle name="部门收入预算表01-2 __b-12-0" xfId="111"/>
    <cellStyle name="__b-5-0" xfId="112"/>
    <cellStyle name="一般公共预算支出预算表（按经济科目分类）02-3 __b-17-0" xfId="113"/>
    <cellStyle name="一般公共预算支出预算表（按经济科目分类）02-3 __b-22-0" xfId="114"/>
    <cellStyle name="部门收入预算表01-2 __b-13-0" xfId="115"/>
    <cellStyle name="__b-6-0" xfId="116"/>
    <cellStyle name="一般公共预算支出预算表（按经济科目分类）02-3 __b-18-0" xfId="117"/>
    <cellStyle name="一般公共预算支出预算表（按经济科目分类）02-3 __b-23-0" xfId="118"/>
    <cellStyle name="部门收入预算表01-2 __b-15-0" xfId="119"/>
    <cellStyle name="部门收入预算表01-2 __b-20-0" xfId="120"/>
    <cellStyle name="__b-8-0" xfId="121"/>
    <cellStyle name="一般公共预算支出预算表（按经济科目分类）02-3 __b-25-0" xfId="122"/>
    <cellStyle name="一般公共预算支出预算表（按经济科目分类）02-3 __b-30-0" xfId="123"/>
    <cellStyle name="PercentStyle" xfId="124"/>
    <cellStyle name="政府性基金预算支出预算表06 __b-11-0" xfId="125"/>
    <cellStyle name="国有资本经营预算支出表07 __b-25-0" xfId="126"/>
    <cellStyle name="部门收入预算表01-2 __b-14-0" xfId="127"/>
    <cellStyle name="__b-7-0" xfId="128"/>
    <cellStyle name="一般公共预算支出预算表（按经济科目分类）02-3 __b-19-0" xfId="129"/>
    <cellStyle name="一般公共预算支出预算表（按经济科目分类）02-3 __b-24-0" xfId="130"/>
    <cellStyle name="部门收入预算表01-2 __b-10-0" xfId="131"/>
    <cellStyle name="__b-3-0" xfId="132"/>
    <cellStyle name="一般公共预算支出预算表（按经济科目分类）02-3 __b-15-0" xfId="133"/>
    <cellStyle name="一般公共预算支出预算表（按经济科目分类）02-3 __b-20-0" xfId="134"/>
    <cellStyle name="__b-2-0" xfId="135"/>
    <cellStyle name="一般公共预算支出预算表（按经济科目分类）02-3 __b-14-0" xfId="136"/>
    <cellStyle name="项目支出预算表（其他运转类.特定目标类项目）05-1 __b-28-0" xfId="137"/>
    <cellStyle name="项目支出预算表（其他运转类.特定目标类项目）05-1 __b-33-0" xfId="138"/>
    <cellStyle name="NumberStyle" xfId="139"/>
    <cellStyle name="政府购买服务预算表09 __b-15-0" xfId="140"/>
    <cellStyle name="政府购买服务预算表09 __b-20-0" xfId="141"/>
    <cellStyle name="TextStyle" xfId="142"/>
    <cellStyle name="政府性基金预算支出预算表06 __b-15-0" xfId="143"/>
    <cellStyle name="政府性基金预算支出预算表06 __b-20-0" xfId="144"/>
    <cellStyle name="国有资本经营预算支出表07 __b-29-0" xfId="145"/>
    <cellStyle name="MoneyStyle" xfId="146"/>
    <cellStyle name="TimeStyle" xfId="147"/>
    <cellStyle name="一般公共预算支出预算表（按经济科目分类）02-3 __b-1-0" xfId="148"/>
    <cellStyle name="IntegralNumberStyle" xfId="149"/>
    <cellStyle name="部门收入预算表01-2 __b-11-0" xfId="150"/>
    <cellStyle name="__b-4-0" xfId="151"/>
    <cellStyle name="一般公共预算支出预算表（按经济科目分类）02-3 __b-16-0" xfId="152"/>
    <cellStyle name="一般公共预算支出预算表（按经济科目分类）02-3 __b-21-0" xfId="153"/>
    <cellStyle name="__b-10-0" xfId="154"/>
    <cellStyle name="部门收入预算表01-2 __b-16-0" xfId="155"/>
    <cellStyle name="部门收入预算表01-2 __b-21-0" xfId="156"/>
    <cellStyle name="__b-9-0" xfId="157"/>
    <cellStyle name="一般公共预算支出预算表（按经济科目分类）02-3 __b-26-0" xfId="158"/>
    <cellStyle name="一般公共预算支出预算表（按经济科目分类）02-3 __b-31-0" xfId="159"/>
    <cellStyle name="__b-11-0" xfId="160"/>
    <cellStyle name="部门收入预算表01-2 __b-17-0" xfId="161"/>
    <cellStyle name="部门收入预算表01-2 __b-22-0" xfId="162"/>
    <cellStyle name="一般公共预算支出预算表（按经济科目分类）02-3 __b-27-0" xfId="163"/>
    <cellStyle name="一般公共预算支出预算表（按经济科目分类）02-3 __b-32-0" xfId="164"/>
    <cellStyle name="__b-12-0" xfId="165"/>
    <cellStyle name="一般公共预算支出预算表（按经济科目分类）02-3 __b-28-0" xfId="166"/>
    <cellStyle name="一般公共预算支出预算表（按经济科目分类）02-3 __b-33-0" xfId="167"/>
    <cellStyle name="部门收入预算表01-2 __b-18-0" xfId="168"/>
    <cellStyle name="部门收入预算表01-2 __b-23-0" xfId="169"/>
    <cellStyle name="部门政府采购预算表08 __b-1-0" xfId="170"/>
    <cellStyle name="__b-13-0" xfId="171"/>
    <cellStyle name="一般公共预算支出预算表（按经济科目分类）02-3 __b-29-0" xfId="172"/>
    <cellStyle name="一般公共预算支出预算表（按经济科目分类）02-3 __b-34-0" xfId="173"/>
    <cellStyle name="部门收入预算表01-2 __b-19-0" xfId="174"/>
    <cellStyle name="部门收入预算表01-2 __b-24-0" xfId="175"/>
    <cellStyle name="部门政府采购预算表08 __b-2-0" xfId="176"/>
    <cellStyle name="__b-14-0" xfId="177"/>
    <cellStyle name="一般公共预算支出预算表（按经济科目分类）02-3 __b-35-0" xfId="178"/>
    <cellStyle name="部门收入预算表01-2 __b-25-0" xfId="179"/>
    <cellStyle name="部门政府采购预算表08 __b-3-0" xfId="180"/>
    <cellStyle name="__b-15-0" xfId="181"/>
    <cellStyle name="__b-20-0" xfId="182"/>
    <cellStyle name="一般公共预算支出预算表（按经济科目分类）02-3 __b-36-0" xfId="183"/>
    <cellStyle name="部门政府采购预算表08 __b-4-0" xfId="184"/>
    <cellStyle name="__b-16-0" xfId="185"/>
    <cellStyle name="__b-21-0" xfId="186"/>
    <cellStyle name="一般公共预算支出预算表（按经济科目分类）02-3 __b-37-0" xfId="187"/>
    <cellStyle name="部门政府采购预算表08 __b-5-0" xfId="188"/>
    <cellStyle name="__b-17-0" xfId="189"/>
    <cellStyle name="__b-22-0" xfId="190"/>
    <cellStyle name="一般公共预算支出预算表（按经济科目分类）02-3 __b-38-0" xfId="191"/>
    <cellStyle name="部门政府采购预算表08 __b-6-0" xfId="192"/>
    <cellStyle name="__b-19-0" xfId="193"/>
    <cellStyle name="__b-24-0" xfId="194"/>
    <cellStyle name="部门政府采购预算表08 __b-8-0" xfId="195"/>
    <cellStyle name="__b-25-0" xfId="196"/>
    <cellStyle name="__b-30-0" xfId="197"/>
    <cellStyle name="部门政府采购预算表08 __b-9-0" xfId="198"/>
    <cellStyle name="部门收入预算表01-2 __b-1-0" xfId="199"/>
    <cellStyle name="一般公共预算支出预算表（按经济科目分类）02-3 __b-2-0" xfId="200"/>
    <cellStyle name="部门收入预算表01-2 __b-2-0" xfId="201"/>
    <cellStyle name="一般公共预算支出预算表（按经济科目分类）02-3 __b-3-0" xfId="202"/>
    <cellStyle name="部门收入预算表01-2 __b-3-0" xfId="203"/>
    <cellStyle name="一般公共预算支出预算表（按经济科目分类）02-3 __b-4-0" xfId="204"/>
    <cellStyle name="部门收入预算表01-2 __b-5-0" xfId="205"/>
    <cellStyle name="一般公共预算支出预算表（按经济科目分类）02-3 __b-6-0" xfId="206"/>
    <cellStyle name="部门收入预算表01-2 __b-6-0" xfId="207"/>
    <cellStyle name="一般公共预算支出预算表（按经济科目分类）02-3 __b-7-0" xfId="208"/>
    <cellStyle name="部门收入预算表01-2 __b-7-0" xfId="209"/>
    <cellStyle name="一般公共预算支出预算表（按经济科目分类）02-3 __b-8-0" xfId="210"/>
    <cellStyle name="部门收入预算表01-2 __b-8-0" xfId="211"/>
    <cellStyle name="一般公共预算支出预算表（按经济科目分类）02-3 __b-9-0" xfId="212"/>
    <cellStyle name="部门收入预算表01-2 __b-9-0" xfId="213"/>
    <cellStyle name="__b-26-0" xfId="214"/>
    <cellStyle name="__b-31-0" xfId="215"/>
    <cellStyle name="__b-27-0" xfId="216"/>
    <cellStyle name="__b-32-0" xfId="217"/>
    <cellStyle name="基本支出预算表（人员类.运转类公用经费项目）04 __b-1-0" xfId="218"/>
    <cellStyle name="__b-28-0" xfId="219"/>
    <cellStyle name="__b-33-0" xfId="220"/>
    <cellStyle name="基本支出预算表（人员类.运转类公用经费项目）04 __b-2-0" xfId="221"/>
    <cellStyle name="__b-29-0" xfId="222"/>
    <cellStyle name="__b-34-0" xfId="223"/>
    <cellStyle name="基本支出预算表（人员类.运转类公用经费项目）04 __b-3-0" xfId="224"/>
    <cellStyle name="__b-36-0" xfId="225"/>
    <cellStyle name="__b-41-0" xfId="226"/>
    <cellStyle name="基本支出预算表（人员类.运转类公用经费项目）04 __b-5-0" xfId="227"/>
    <cellStyle name="__b-37-0" xfId="228"/>
    <cellStyle name="__b-42-0" xfId="229"/>
    <cellStyle name="基本支出预算表（人员类.运转类公用经费项目）04 __b-6-0" xfId="230"/>
    <cellStyle name="__b-38-0" xfId="231"/>
    <cellStyle name="__b-43-0" xfId="232"/>
    <cellStyle name="基本支出预算表（人员类.运转类公用经费项目）04 __b-7-0" xfId="233"/>
    <cellStyle name="__b-39-0" xfId="234"/>
    <cellStyle name="__b-44-0" xfId="235"/>
    <cellStyle name="基本支出预算表（人员类.运转类公用经费项目）04 __b-8-0" xfId="236"/>
    <cellStyle name="__b-45-0" xfId="237"/>
    <cellStyle name="基本支出预算表（人员类.运转类公用经费项目）04 __b-9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部门支出预算表01-03 __b-5-0" xfId="245"/>
    <cellStyle name="上级补助项目支出预算表12 __b-23-0" xfId="246"/>
    <cellStyle name="上级补助项目支出预算表12 __b-18-0" xfId="247"/>
    <cellStyle name="国有资本经营预算支出表07 __b-1-0" xfId="248"/>
    <cellStyle name="部门支出预算表01-03 __b-6-0" xfId="249"/>
    <cellStyle name="财政拨款收支预算总表02-1 __b-10-0" xfId="250"/>
    <cellStyle name="上级补助项目支出预算表12 __b-24-0" xfId="251"/>
    <cellStyle name="上级补助项目支出预算表12 __b-19-0" xfId="252"/>
    <cellStyle name="国有资本经营预算支出表07 __b-2-0" xfId="253"/>
    <cellStyle name="部门支出预算表01-03 __b-7-0" xfId="254"/>
    <cellStyle name="财政拨款收支预算总表02-1 __b-11-0" xfId="255"/>
    <cellStyle name="上级补助项目支出预算表12 __b-30-0" xfId="256"/>
    <cellStyle name="上级补助项目支出预算表12 __b-25-0" xfId="257"/>
    <cellStyle name="国有资本经营预算支出表07 __b-3-0" xfId="258"/>
    <cellStyle name="部门支出预算表01-03 __b-8-0" xfId="259"/>
    <cellStyle name="财政拨款收支预算总表02-1 __b-12-0" xfId="260"/>
    <cellStyle name="上级补助项目支出预算表12 __b-26-0" xfId="261"/>
    <cellStyle name="国有资本经营预算支出表07 __b-4-0" xfId="262"/>
    <cellStyle name="部门支出预算表01-03 __b-11-0" xfId="263"/>
    <cellStyle name="部门支出预算表01-03 __b-12-0" xfId="264"/>
    <cellStyle name="部门支出预算表01-03 __b-13-0" xfId="265"/>
    <cellStyle name="基本支出预算表（人员类.运转类公用经费项目）04 __b-10-0" xfId="266"/>
    <cellStyle name="部门支出预算表01-03 __b-15-0" xfId="267"/>
    <cellStyle name="部门支出预算表01-03 __b-20-0" xfId="268"/>
    <cellStyle name="基本支出预算表（人员类.运转类公用经费项目）04 __b-12-0" xfId="269"/>
    <cellStyle name="部门支出预算表01-03 __b-17-0" xfId="270"/>
    <cellStyle name="部门支出预算表01-03 __b-22-0" xfId="271"/>
    <cellStyle name="基本支出预算表（人员类.运转类公用经费项目）04 __b-14-0" xfId="272"/>
    <cellStyle name="部门支出预算表01-03 __b-18-0" xfId="273"/>
    <cellStyle name="部门支出预算表01-03 __b-23-0" xfId="274"/>
    <cellStyle name="基本支出预算表（人员类.运转类公用经费项目）04 __b-15-0" xfId="275"/>
    <cellStyle name="基本支出预算表（人员类.运转类公用经费项目）04 __b-20-0" xfId="276"/>
    <cellStyle name="部门支出预算表01-03 __b-19-0" xfId="277"/>
    <cellStyle name="部门支出预算表01-03 __b-24-0" xfId="278"/>
    <cellStyle name="基本支出预算表（人员类.运转类公用经费项目）04 __b-16-0" xfId="279"/>
    <cellStyle name="基本支出预算表（人员类.运转类公用经费项目）04 __b-21-0" xfId="280"/>
    <cellStyle name="部门支出预算表01-03 __b-26-0" xfId="281"/>
    <cellStyle name="部门支出预算表01-03 __b-31-0" xfId="282"/>
    <cellStyle name="基本支出预算表（人员类.运转类公用经费项目）04 __b-18-0" xfId="283"/>
    <cellStyle name="基本支出预算表（人员类.运转类公用经费项目）04 __b-23-0" xfId="284"/>
    <cellStyle name="部门支出预算表01-03 __b-27-0" xfId="285"/>
    <cellStyle name="部门支出预算表01-03 __b-32-0" xfId="286"/>
    <cellStyle name="基本支出预算表（人员类.运转类公用经费项目）04 __b-19-0" xfId="287"/>
    <cellStyle name="基本支出预算表（人员类.运转类公用经费项目）04 __b-24-0" xfId="288"/>
    <cellStyle name="部门支出预算表01-03 __b-28-0" xfId="289"/>
    <cellStyle name="基本支出预算表（人员类.运转类公用经费项目）04 __b-25-0" xfId="290"/>
    <cellStyle name="基本支出预算表（人员类.运转类公用经费项目）04 __b-30-0" xfId="291"/>
    <cellStyle name="部门支出预算表01-03 __b-29-0" xfId="292"/>
    <cellStyle name="基本支出预算表（人员类.运转类公用经费项目）04 __b-26-0" xfId="293"/>
    <cellStyle name="基本支出预算表（人员类.运转类公用经费项目）04 __b-31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财政拨款收支预算总表02-1 __b-14-0" xfId="302"/>
    <cellStyle name="上级补助项目支出预算表12 __b-28-0" xfId="303"/>
    <cellStyle name="国有资本经营预算支出表07 __b-6-0" xfId="304"/>
    <cellStyle name="财政拨款收支预算总表02-1 __b-15-0" xfId="305"/>
    <cellStyle name="财政拨款收支预算总表02-1 __b-20-0" xfId="306"/>
    <cellStyle name="上级补助项目支出预算表12 __b-29-0" xfId="307"/>
    <cellStyle name="国有资本经营预算支出表07 __b-7-0" xfId="308"/>
    <cellStyle name="财政拨款收支预算总表02-1 __b-16-0" xfId="309"/>
    <cellStyle name="财政拨款收支预算总表02-1 __b-21-0" xfId="310"/>
    <cellStyle name="国有资本经营预算支出表07 __b-8-0" xfId="311"/>
    <cellStyle name="财政拨款收支预算总表02-1 __b-17-0" xfId="312"/>
    <cellStyle name="财政拨款收支预算总表02-1 __b-22-0" xfId="313"/>
    <cellStyle name="国有资本经营预算支出表07 __b-9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基本支出预算表（人员类.运转类公用经费项目）04 __b-37-0" xfId="376"/>
    <cellStyle name="国有资本经营预算支出表07 __b-10-0" xfId="377"/>
    <cellStyle name="基本支出预算表（人员类.运转类公用经费项目）04 __b-38-0" xfId="378"/>
    <cellStyle name="国有资本经营预算支出表07 __b-11-0" xfId="379"/>
    <cellStyle name="基本支出预算表（人员类.运转类公用经费项目）04 __b-39-0" xfId="380"/>
    <cellStyle name="国有资本经营预算支出表07 __b-12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项目支出预算表（其他运转类.特定目标类项目）05-1 __b-18-0" xfId="400"/>
    <cellStyle name="项目支出预算表（其他运转类.特定目标类项目）05-1 __b-23-0" xfId="401"/>
    <cellStyle name="政府购买服务预算表09 __b-10-0" xfId="402"/>
    <cellStyle name="项目支出预算表（其他运转类.特定目标类项目）05-1 __b-19-0" xfId="403"/>
    <cellStyle name="项目支出预算表（其他运转类.特定目标类项目）05-1 __b-24-0" xfId="404"/>
    <cellStyle name="政府购买服务预算表09 __b-11-0" xfId="405"/>
    <cellStyle name="项目支出预算表（其他运转类.特定目标类项目）05-1 __b-25-0" xfId="406"/>
    <cellStyle name="项目支出预算表（其他运转类.特定目标类项目）05-1 __b-30-0" xfId="407"/>
    <cellStyle name="政府购买服务预算表09 __b-12-0" xfId="408"/>
    <cellStyle name="项目支出预算表（其他运转类.特定目标类项目）05-1 __b-26-0" xfId="409"/>
    <cellStyle name="项目支出预算表（其他运转类.特定目标类项目）05-1 __b-31-0" xfId="410"/>
    <cellStyle name="政府购买服务预算表09 __b-13-0" xfId="411"/>
    <cellStyle name="项目支出预算表（其他运转类.特定目标类项目）05-1 __b-27-0" xfId="412"/>
    <cellStyle name="项目支出预算表（其他运转类.特定目标类项目）05-1 __b-32-0" xfId="413"/>
    <cellStyle name="政府购买服务预算表09 __b-14-0" xfId="414"/>
    <cellStyle name="项目支出预算表（其他运转类.特定目标类项目）05-1 __b-29-0" xfId="415"/>
    <cellStyle name="项目支出预算表（其他运转类.特定目标类项目）05-1 __b-34-0" xfId="416"/>
    <cellStyle name="政府购买服务预算表09 __b-16-0" xfId="417"/>
    <cellStyle name="政府购买服务预算表09 __b-21-0" xfId="418"/>
    <cellStyle name="项目支出预算表（其他运转类.特定目标类项目）05-1 __b-36-0" xfId="419"/>
    <cellStyle name="项目支出预算表（其他运转类.特定目标类项目）05-1 __b-41-0" xfId="420"/>
    <cellStyle name="政府购买服务预算表09 __b-23-0" xfId="421"/>
    <cellStyle name="政府购买服务预算表09 __b-18-0" xfId="422"/>
    <cellStyle name="项目支出预算表（其他运转类.特定目标类项目）05-1 __b-37-0" xfId="423"/>
    <cellStyle name="项目支出预算表（其他运转类.特定目标类项目）05-1 __b-42-0" xfId="424"/>
    <cellStyle name="政府购买服务预算表09 __b-24-0" xfId="425"/>
    <cellStyle name="政府购买服务预算表09 __b-19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政府性基金预算支出预算表06 __b-12-0" xfId="476"/>
    <cellStyle name="国有资本经营预算支出表07 __b-26-0" xfId="477"/>
    <cellStyle name="政府性基金预算支出预算表06 __b-13-0" xfId="478"/>
    <cellStyle name="国有资本经营预算支出表07 __b-27-0" xfId="479"/>
    <cellStyle name="政府性基金预算支出预算表06 __b-14-0" xfId="480"/>
    <cellStyle name="国有资本经营预算支出表07 __b-28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33-0" xfId="513"/>
    <cellStyle name="部门政府采购预算表08 __b-28-0" xfId="514"/>
    <cellStyle name="部门政府采购预算表08 __b-34-0" xfId="515"/>
    <cellStyle name="部门政府采购预算表08 __b-29-0" xfId="516"/>
    <cellStyle name="部门政府采购预算表08 __b-35-0" xfId="517"/>
    <cellStyle name="部门政府采购预算表08 __b-36-0" xfId="518"/>
    <cellStyle name="部门政府采购预算表08 __b-37-0" xfId="519"/>
    <cellStyle name="部门政府采购预算表08 __b-38-0" xfId="520"/>
    <cellStyle name="部门项目中期规划预算表13 __b-10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25-0" xfId="529"/>
    <cellStyle name="政府购买服务预算表09 __b-30-0" xfId="530"/>
    <cellStyle name="政府购买服务预算表09 __b-26-0" xfId="531"/>
    <cellStyle name="政府购买服务预算表09 __b-31-0" xfId="532"/>
    <cellStyle name="政府购买服务预算表09 __b-27-0" xfId="533"/>
    <cellStyle name="政府购买服务预算表09 __b-32-0" xfId="534"/>
    <cellStyle name="市对下转移支付绩效目标表10-2 __b-1-0" xfId="535"/>
    <cellStyle name="政府购买服务预算表09 __b-28-0" xfId="536"/>
    <cellStyle name="政府购买服务预算表09 __b-33-0" xfId="537"/>
    <cellStyle name="市对下转移支付绩效目标表10-2 __b-2-0" xfId="538"/>
    <cellStyle name="政府购买服务预算表09 __b-29-0" xfId="539"/>
    <cellStyle name="政府购买服务预算表09 __b-34-0" xfId="540"/>
    <cellStyle name="市对下转移支付绩效目标表10-2 __b-3-0" xfId="541"/>
    <cellStyle name="政府购买服务预算表09 __b-35-0" xfId="542"/>
    <cellStyle name="政府购买服务预算表09 __b-40-0" xfId="543"/>
    <cellStyle name="市对下转移支付绩效目标表10-2 __b-4-0" xfId="544"/>
    <cellStyle name="政府购买服务预算表09 __b-36-0" xfId="545"/>
    <cellStyle name="政府购买服务预算表09 __b-41-0" xfId="546"/>
    <cellStyle name="市对下转移支付绩效目标表10-2 __b-5-0" xfId="547"/>
    <cellStyle name="政府购买服务预算表09 __b-37-0" xfId="548"/>
    <cellStyle name="政府购买服务预算表09 __b-42-0" xfId="549"/>
    <cellStyle name="市对下转移支付绩效目标表10-2 __b-6-0" xfId="550"/>
    <cellStyle name="政府购买服务预算表09 __b-38-0" xfId="551"/>
    <cellStyle name="政府购买服务预算表09 __b-43-0" xfId="552"/>
    <cellStyle name="市对下转移支付绩效目标表10-2 __b-7-0" xfId="553"/>
    <cellStyle name="政府购买服务预算表09 __b-39-0" xfId="554"/>
    <cellStyle name="政府购买服务预算表09 __b-44-0" xfId="555"/>
    <cellStyle name="市对下转移支付绩效目标表10-2 __b-8-0" xfId="556"/>
    <cellStyle name="政府购买服务预算表09 __b-45-0" xfId="557"/>
    <cellStyle name="市对下转移支付绩效目标表10-2 __b-9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15-0" xfId="572"/>
    <cellStyle name="市对下转移支付预算表10-1 __b-20-0" xfId="573"/>
    <cellStyle name="市对下转移支付预算表10-1 __b-16-0" xfId="574"/>
    <cellStyle name="市对下转移支付预算表10-1 __b-21-0" xfId="575"/>
    <cellStyle name="市对下转移支付预算表10-1 __b-17-0" xfId="576"/>
    <cellStyle name="市对下转移支付预算表10-1 __b-22-0" xfId="577"/>
    <cellStyle name="市对下转移支付预算表10-1 __b-18-0" xfId="578"/>
    <cellStyle name="市对下转移支付预算表10-1 __b-23-0" xfId="579"/>
    <cellStyle name="市对下转移支付预算表10-1 __b-19-0" xfId="580"/>
    <cellStyle name="市对下转移支付预算表10-1 __b-24-0" xfId="581"/>
    <cellStyle name="市对下转移支付预算表10-1 __b-25-0" xfId="582"/>
    <cellStyle name="市对下转移支付预算表10-1 __b-30-0" xfId="583"/>
    <cellStyle name="市对下转移支付预算表10-1 __b-26-0" xfId="584"/>
    <cellStyle name="市对下转移支付预算表10-1 __b-31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15-0" xfId="613"/>
    <cellStyle name="新增资产配置表11 __b-20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15-0" xfId="631"/>
    <cellStyle name="上级补助项目支出预算表12 __b-20-0" xfId="632"/>
    <cellStyle name="上级补助项目支出预算表12 __b-16-0" xfId="633"/>
    <cellStyle name="上级补助项目支出预算表12 __b-21-0" xfId="634"/>
    <cellStyle name="上级补助项目支出预算表12 __b-17-0" xfId="635"/>
    <cellStyle name="上级补助项目支出预算表12 __b-22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15-0" xfId="650"/>
    <cellStyle name="部门项目中期规划预算表13 __b-20-0" xfId="651"/>
    <cellStyle name="部门项目中期规划预算表13 __b-16-0" xfId="652"/>
    <cellStyle name="部门项目中期规划预算表13 __b-21-0" xfId="653"/>
    <cellStyle name="部门项目中期规划预算表13 __b-17-0" xfId="654"/>
    <cellStyle name="部门项目中期规划预算表13 __b-22-0" xfId="655"/>
    <cellStyle name="部门项目中期规划预算表13 __b-18-0" xfId="656"/>
    <cellStyle name="部门项目中期规划预算表13 __b-23-0" xfId="657"/>
    <cellStyle name="部门项目中期规划预算表13 __b-19-0" xfId="658"/>
    <cellStyle name="部门项目中期规划预算表13 __b-24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abSelected="1" workbookViewId="0">
      <selection activeCell="D14" sqref="D14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211" t="s">
        <v>0</v>
      </c>
    </row>
    <row r="2" ht="36" customHeight="1" spans="1:4">
      <c r="A2" s="87" t="s">
        <v>1</v>
      </c>
      <c r="B2" s="212"/>
      <c r="C2" s="212"/>
      <c r="D2" s="212"/>
    </row>
    <row r="3" ht="21" customHeight="1" spans="1:4">
      <c r="A3" s="213" t="str">
        <f>"单位名称："&amp;"师宗县科学技术协会"</f>
        <v>单位名称：师宗县科学技术协会</v>
      </c>
      <c r="B3" s="214"/>
      <c r="C3" s="214"/>
      <c r="D3" s="220" t="s">
        <v>2</v>
      </c>
    </row>
    <row r="4" ht="19.5" customHeight="1" spans="1:4">
      <c r="A4" s="215" t="s">
        <v>3</v>
      </c>
      <c r="B4" s="216"/>
      <c r="C4" s="215" t="s">
        <v>4</v>
      </c>
      <c r="D4" s="216"/>
    </row>
    <row r="5" ht="19.5" customHeight="1" spans="1:4">
      <c r="A5" s="217" t="s">
        <v>5</v>
      </c>
      <c r="B5" s="217" t="str">
        <f>"2025"&amp;"年预算数"</f>
        <v>2025年预算数</v>
      </c>
      <c r="C5" s="217" t="s">
        <v>6</v>
      </c>
      <c r="D5" s="217" t="str">
        <f>"2025"&amp;"年预算数"</f>
        <v>2025年预算数</v>
      </c>
    </row>
    <row r="6" ht="19.5" customHeight="1" spans="1:4">
      <c r="A6" s="218"/>
      <c r="B6" s="218"/>
      <c r="C6" s="218"/>
      <c r="D6" s="218"/>
    </row>
    <row r="7" ht="20.25" customHeight="1" spans="1:4">
      <c r="A7" s="12" t="s">
        <v>7</v>
      </c>
      <c r="B7" s="13">
        <v>134.75</v>
      </c>
      <c r="C7" s="219" t="str">
        <f>"一"&amp;"、"&amp;"一般公共服务支出"</f>
        <v>一、一般公共服务支出</v>
      </c>
      <c r="D7" s="13"/>
    </row>
    <row r="8" ht="20.25" customHeight="1" spans="1:4">
      <c r="A8" s="12" t="s">
        <v>8</v>
      </c>
      <c r="B8" s="13"/>
      <c r="C8" s="219" t="str">
        <f>"二"&amp;"、"&amp;"外交支出"</f>
        <v>二、外交支出</v>
      </c>
      <c r="D8" s="13"/>
    </row>
    <row r="9" ht="20.25" customHeight="1" spans="1:4">
      <c r="A9" s="12" t="s">
        <v>9</v>
      </c>
      <c r="B9" s="13"/>
      <c r="C9" s="219" t="str">
        <f>"三"&amp;"、"&amp;"国防支出"</f>
        <v>三、国防支出</v>
      </c>
      <c r="D9" s="13"/>
    </row>
    <row r="10" ht="20.25" customHeight="1" spans="1:4">
      <c r="A10" s="12" t="s">
        <v>10</v>
      </c>
      <c r="B10" s="13"/>
      <c r="C10" s="219" t="str">
        <f>"四"&amp;"、"&amp;"公共安全支出"</f>
        <v>四、公共安全支出</v>
      </c>
      <c r="D10" s="13"/>
    </row>
    <row r="11" ht="20.25" customHeight="1" spans="1:4">
      <c r="A11" s="12" t="s">
        <v>11</v>
      </c>
      <c r="B11" s="13"/>
      <c r="C11" s="219" t="str">
        <f>"五"&amp;"、"&amp;"教育支出"</f>
        <v>五、教育支出</v>
      </c>
      <c r="D11" s="13"/>
    </row>
    <row r="12" ht="20.25" customHeight="1" spans="1:4">
      <c r="A12" s="12" t="s">
        <v>12</v>
      </c>
      <c r="B12" s="13"/>
      <c r="C12" s="219" t="str">
        <f>"六"&amp;"、"&amp;"科学技术支出"</f>
        <v>六、科学技术支出</v>
      </c>
      <c r="D12" s="13">
        <v>95.22</v>
      </c>
    </row>
    <row r="13" ht="20.25" customHeight="1" spans="1:4">
      <c r="A13" s="12" t="s">
        <v>13</v>
      </c>
      <c r="B13" s="13"/>
      <c r="C13" s="219" t="str">
        <f>"七"&amp;"、"&amp;"文化旅游体育与传媒支出"</f>
        <v>七、文化旅游体育与传媒支出</v>
      </c>
      <c r="D13" s="13"/>
    </row>
    <row r="14" ht="20.25" customHeight="1" spans="1:4">
      <c r="A14" s="12" t="s">
        <v>14</v>
      </c>
      <c r="B14" s="13"/>
      <c r="C14" s="219" t="str">
        <f>"八"&amp;"、"&amp;"社会保障和就业支出"</f>
        <v>八、社会保障和就业支出</v>
      </c>
      <c r="D14" s="13">
        <v>19.623728</v>
      </c>
    </row>
    <row r="15" ht="20.25" customHeight="1" spans="1:4">
      <c r="A15" s="12" t="s">
        <v>15</v>
      </c>
      <c r="B15" s="13"/>
      <c r="C15" s="219" t="str">
        <f>"九"&amp;"、"&amp;"社会保险基金支出"</f>
        <v>九、社会保险基金支出</v>
      </c>
      <c r="D15" s="13"/>
    </row>
    <row r="16" ht="20.25" customHeight="1" spans="1:4">
      <c r="A16" s="12" t="s">
        <v>16</v>
      </c>
      <c r="B16" s="13"/>
      <c r="C16" s="219" t="str">
        <f>"十"&amp;"、"&amp;"卫生健康支出"</f>
        <v>十、卫生健康支出</v>
      </c>
      <c r="D16" s="13">
        <v>10.078999</v>
      </c>
    </row>
    <row r="17" ht="20.25" customHeight="1" spans="1:4">
      <c r="A17" s="12"/>
      <c r="B17" s="13"/>
      <c r="C17" s="219" t="str">
        <f>"十一"&amp;"、"&amp;"节能环保支出"</f>
        <v>十一、节能环保支出</v>
      </c>
      <c r="D17" s="13"/>
    </row>
    <row r="18" ht="20.25" customHeight="1" spans="1:4">
      <c r="A18" s="12"/>
      <c r="B18" s="12"/>
      <c r="C18" s="219" t="str">
        <f>"十二"&amp;"、"&amp;"城乡社区支出"</f>
        <v>十二、城乡社区支出</v>
      </c>
      <c r="D18" s="13"/>
    </row>
    <row r="19" ht="20.25" customHeight="1" spans="1:4">
      <c r="A19" s="12"/>
      <c r="B19" s="12"/>
      <c r="C19" s="219" t="str">
        <f>"十三"&amp;"、"&amp;"农林水支出"</f>
        <v>十三、农林水支出</v>
      </c>
      <c r="D19" s="13"/>
    </row>
    <row r="20" ht="20.25" customHeight="1" spans="1:4">
      <c r="A20" s="12"/>
      <c r="B20" s="12"/>
      <c r="C20" s="219" t="str">
        <f>"十四"&amp;"、"&amp;"交通运输支出"</f>
        <v>十四、交通运输支出</v>
      </c>
      <c r="D20" s="13"/>
    </row>
    <row r="21" ht="20.25" customHeight="1" spans="1:4">
      <c r="A21" s="12"/>
      <c r="B21" s="12"/>
      <c r="C21" s="219" t="str">
        <f>"十五"&amp;"、"&amp;"资源勘探工业信息等支出"</f>
        <v>十五、资源勘探工业信息等支出</v>
      </c>
      <c r="D21" s="13"/>
    </row>
    <row r="22" ht="20.25" customHeight="1" spans="1:4">
      <c r="A22" s="12"/>
      <c r="B22" s="12"/>
      <c r="C22" s="219" t="str">
        <f>"十六"&amp;"、"&amp;"商业服务业等支出"</f>
        <v>十六、商业服务业等支出</v>
      </c>
      <c r="D22" s="13"/>
    </row>
    <row r="23" ht="20.25" customHeight="1" spans="1:4">
      <c r="A23" s="12"/>
      <c r="B23" s="12"/>
      <c r="C23" s="219" t="str">
        <f>"十七"&amp;"、"&amp;"金融支出"</f>
        <v>十七、金融支出</v>
      </c>
      <c r="D23" s="13"/>
    </row>
    <row r="24" ht="20.25" customHeight="1" spans="1:4">
      <c r="A24" s="12"/>
      <c r="B24" s="12"/>
      <c r="C24" s="219" t="str">
        <f>"十八"&amp;"、"&amp;"援助其他地区支出"</f>
        <v>十八、援助其他地区支出</v>
      </c>
      <c r="D24" s="13"/>
    </row>
    <row r="25" ht="20.25" customHeight="1" spans="1:4">
      <c r="A25" s="12"/>
      <c r="B25" s="12"/>
      <c r="C25" s="219" t="str">
        <f>"十九"&amp;"、"&amp;"自然资源海洋气象等支出"</f>
        <v>十九、自然资源海洋气象等支出</v>
      </c>
      <c r="D25" s="13"/>
    </row>
    <row r="26" ht="20.25" customHeight="1" spans="1:4">
      <c r="A26" s="12"/>
      <c r="B26" s="12"/>
      <c r="C26" s="219" t="str">
        <f>"二十"&amp;"、"&amp;"住房保障支出"</f>
        <v>二十、住房保障支出</v>
      </c>
      <c r="D26" s="13">
        <v>9.829416</v>
      </c>
    </row>
    <row r="27" ht="20.25" customHeight="1" spans="1:4">
      <c r="A27" s="12"/>
      <c r="B27" s="12"/>
      <c r="C27" s="219" t="str">
        <f>"二十一"&amp;"、"&amp;"粮油物资储备支出"</f>
        <v>二十一、粮油物资储备支出</v>
      </c>
      <c r="D27" s="13"/>
    </row>
    <row r="28" ht="20.25" customHeight="1" spans="1:4">
      <c r="A28" s="12"/>
      <c r="B28" s="12"/>
      <c r="C28" s="219" t="str">
        <f>"二十二"&amp;"、"&amp;"国有资本经营预算支出"</f>
        <v>二十二、国有资本经营预算支出</v>
      </c>
      <c r="D28" s="13"/>
    </row>
    <row r="29" ht="20.25" customHeight="1" spans="1:4">
      <c r="A29" s="12"/>
      <c r="B29" s="12"/>
      <c r="C29" s="219" t="str">
        <f>"二十三"&amp;"、"&amp;"灾害防治及应急管理支出"</f>
        <v>二十三、灾害防治及应急管理支出</v>
      </c>
      <c r="D29" s="13"/>
    </row>
    <row r="30" ht="20.25" customHeight="1" spans="1:4">
      <c r="A30" s="12"/>
      <c r="B30" s="12"/>
      <c r="C30" s="219" t="str">
        <f>"二十四"&amp;"、"&amp;"预备费"</f>
        <v>二十四、预备费</v>
      </c>
      <c r="D30" s="13"/>
    </row>
    <row r="31" ht="20.25" customHeight="1" spans="1:4">
      <c r="A31" s="12"/>
      <c r="B31" s="12"/>
      <c r="C31" s="219" t="str">
        <f>"二十五"&amp;"、"&amp;"其他支出"</f>
        <v>二十五、其他支出</v>
      </c>
      <c r="D31" s="13"/>
    </row>
    <row r="32" ht="20.25" customHeight="1" spans="1:4">
      <c r="A32" s="12"/>
      <c r="B32" s="12"/>
      <c r="C32" s="219" t="str">
        <f>"二十六"&amp;"、"&amp;"转移性支出"</f>
        <v>二十六、转移性支出</v>
      </c>
      <c r="D32" s="13"/>
    </row>
    <row r="33" ht="20.25" customHeight="1" spans="1:4">
      <c r="A33" s="12"/>
      <c r="B33" s="12"/>
      <c r="C33" s="219" t="str">
        <f>"二十七"&amp;"、"&amp;"债务还本支出"</f>
        <v>二十七、债务还本支出</v>
      </c>
      <c r="D33" s="13"/>
    </row>
    <row r="34" ht="20.25" customHeight="1" spans="1:4">
      <c r="A34" s="12"/>
      <c r="B34" s="12"/>
      <c r="C34" s="219" t="str">
        <f>"二十八"&amp;"、"&amp;"债务付息支出"</f>
        <v>二十八、债务付息支出</v>
      </c>
      <c r="D34" s="13"/>
    </row>
    <row r="35" ht="20.25" customHeight="1" spans="1:4">
      <c r="A35" s="12"/>
      <c r="B35" s="12"/>
      <c r="C35" s="219" t="str">
        <f>"二十九"&amp;"、"&amp;"债务发行费用支出"</f>
        <v>二十九、债务发行费用支出</v>
      </c>
      <c r="D35" s="13"/>
    </row>
    <row r="36" ht="20.25" customHeight="1" spans="1:4">
      <c r="A36" s="12"/>
      <c r="B36" s="12"/>
      <c r="C36" s="219" t="str">
        <f>"三十"&amp;"、"&amp;"抗疫特别国债安排的支出"</f>
        <v>三十、抗疫特别国债安排的支出</v>
      </c>
      <c r="D36" s="13"/>
    </row>
    <row r="37" ht="20.25" customHeight="1" spans="1:4">
      <c r="A37" s="161" t="s">
        <v>17</v>
      </c>
      <c r="B37" s="13">
        <v>134.75</v>
      </c>
      <c r="C37" s="161" t="s">
        <v>18</v>
      </c>
      <c r="D37" s="13">
        <v>134.75</v>
      </c>
    </row>
    <row r="38" ht="20.25" customHeight="1" spans="1:4">
      <c r="A38" s="12" t="s">
        <v>19</v>
      </c>
      <c r="B38" s="13"/>
      <c r="C38" s="12" t="s">
        <v>20</v>
      </c>
      <c r="D38" s="13"/>
    </row>
    <row r="39" ht="20.25" customHeight="1" spans="1:4">
      <c r="A39" s="161" t="s">
        <v>21</v>
      </c>
      <c r="B39" s="13">
        <v>134.75</v>
      </c>
      <c r="C39" s="161" t="s">
        <v>22</v>
      </c>
      <c r="D39" s="13">
        <v>134.75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topLeftCell="E1" workbookViewId="0">
      <selection activeCell="E8" sqref="E8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38" t="s">
        <v>199</v>
      </c>
    </row>
    <row r="2" ht="28.5" customHeight="1" spans="2:11">
      <c r="B2" s="87" t="s">
        <v>200</v>
      </c>
      <c r="C2" s="3"/>
      <c r="D2" s="3"/>
      <c r="E2" s="3"/>
      <c r="F2" s="3"/>
      <c r="G2" s="45"/>
      <c r="H2" s="3"/>
      <c r="I2" s="45"/>
      <c r="J2" s="45"/>
      <c r="K2" s="3"/>
    </row>
    <row r="3" ht="17.25" customHeight="1" spans="1:2">
      <c r="A3" t="s">
        <v>201</v>
      </c>
      <c r="B3" s="88"/>
    </row>
    <row r="4" ht="44.25" customHeight="1" spans="1:11">
      <c r="A4" s="89" t="s">
        <v>122</v>
      </c>
      <c r="B4" s="11" t="s">
        <v>188</v>
      </c>
      <c r="C4" s="11" t="s">
        <v>189</v>
      </c>
      <c r="D4" s="11" t="s">
        <v>190</v>
      </c>
      <c r="E4" s="11" t="s">
        <v>191</v>
      </c>
      <c r="F4" s="11" t="s">
        <v>192</v>
      </c>
      <c r="G4" s="20" t="s">
        <v>193</v>
      </c>
      <c r="H4" s="11" t="s">
        <v>194</v>
      </c>
      <c r="I4" s="20" t="s">
        <v>195</v>
      </c>
      <c r="J4" s="20" t="s">
        <v>196</v>
      </c>
      <c r="K4" s="11" t="s">
        <v>197</v>
      </c>
    </row>
    <row r="5" ht="14.25" customHeight="1" spans="1:11">
      <c r="A5" s="90">
        <v>1</v>
      </c>
      <c r="B5" s="91">
        <v>2</v>
      </c>
      <c r="C5" s="92">
        <v>3</v>
      </c>
      <c r="D5" s="93">
        <v>4</v>
      </c>
      <c r="E5" s="93">
        <v>5</v>
      </c>
      <c r="F5" s="93">
        <v>6</v>
      </c>
      <c r="G5" s="93">
        <v>7</v>
      </c>
      <c r="H5" s="92">
        <v>8</v>
      </c>
      <c r="I5" s="93">
        <v>8</v>
      </c>
      <c r="J5" s="92">
        <v>10</v>
      </c>
      <c r="K5" s="92">
        <v>11</v>
      </c>
    </row>
    <row r="6" ht="42" customHeight="1" spans="1:11">
      <c r="A6" s="22"/>
      <c r="B6" s="12"/>
      <c r="C6" s="94"/>
      <c r="D6" s="94"/>
      <c r="E6" s="94"/>
      <c r="F6" s="95"/>
      <c r="G6" s="96"/>
      <c r="H6" s="95"/>
      <c r="I6" s="96"/>
      <c r="J6" s="96"/>
      <c r="K6" s="95"/>
    </row>
    <row r="7" ht="51.75" customHeight="1" spans="1:11">
      <c r="A7" s="90"/>
      <c r="B7" s="12"/>
      <c r="C7" s="12"/>
      <c r="D7" s="12"/>
      <c r="E7" s="12"/>
      <c r="F7" s="12"/>
      <c r="G7" s="12"/>
      <c r="H7" s="12"/>
      <c r="I7" s="12"/>
      <c r="J7" s="12"/>
      <c r="K7" s="97"/>
    </row>
    <row r="8" customHeight="1" spans="5:5">
      <c r="E8" t="s">
        <v>202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76">
        <v>1</v>
      </c>
      <c r="B1" s="77">
        <v>0</v>
      </c>
      <c r="C1" s="76">
        <v>1</v>
      </c>
      <c r="D1" s="78"/>
      <c r="E1" s="78"/>
      <c r="F1" s="75" t="s">
        <v>203</v>
      </c>
    </row>
    <row r="2" ht="26.25" customHeight="1" spans="1:6">
      <c r="A2" s="79" t="s">
        <v>204</v>
      </c>
      <c r="B2" s="79" t="s">
        <v>204</v>
      </c>
      <c r="C2" s="80"/>
      <c r="D2" s="81"/>
      <c r="E2" s="81"/>
      <c r="F2" s="81"/>
    </row>
    <row r="3" ht="13.5" customHeight="1" spans="1:6">
      <c r="A3" s="19" t="str">
        <f>"单位名称："&amp;"师宗县科学技术协会"</f>
        <v>单位名称：师宗县科学技术协会</v>
      </c>
      <c r="B3" s="19" t="s">
        <v>205</v>
      </c>
      <c r="C3" s="76"/>
      <c r="D3" s="78"/>
      <c r="E3" s="78"/>
      <c r="F3" s="223" t="s">
        <v>2</v>
      </c>
    </row>
    <row r="4" ht="19.5" customHeight="1" spans="1:6">
      <c r="A4" s="36" t="s">
        <v>206</v>
      </c>
      <c r="B4" s="82" t="s">
        <v>46</v>
      </c>
      <c r="C4" s="36" t="s">
        <v>47</v>
      </c>
      <c r="D4" s="32" t="s">
        <v>207</v>
      </c>
      <c r="E4" s="32"/>
      <c r="F4" s="32"/>
    </row>
    <row r="5" ht="18.75" customHeight="1" spans="1:6">
      <c r="A5" s="36"/>
      <c r="B5" s="83"/>
      <c r="C5" s="36"/>
      <c r="D5" s="32" t="s">
        <v>28</v>
      </c>
      <c r="E5" s="32" t="s">
        <v>48</v>
      </c>
      <c r="F5" s="32" t="s">
        <v>49</v>
      </c>
    </row>
    <row r="6" ht="23.25" customHeight="1" spans="1:6">
      <c r="A6" s="20">
        <v>1</v>
      </c>
      <c r="B6" s="84" t="s">
        <v>105</v>
      </c>
      <c r="C6" s="20">
        <v>3</v>
      </c>
      <c r="D6" s="35">
        <v>4</v>
      </c>
      <c r="E6" s="35">
        <v>5</v>
      </c>
      <c r="F6" s="35">
        <v>6</v>
      </c>
    </row>
    <row r="7" ht="23.25" customHeight="1" spans="1:6">
      <c r="A7" s="12"/>
      <c r="B7" s="22"/>
      <c r="C7" s="22"/>
      <c r="D7" s="13"/>
      <c r="E7" s="13"/>
      <c r="F7" s="13"/>
    </row>
    <row r="8" ht="24" customHeight="1" spans="1:6">
      <c r="A8" s="22"/>
      <c r="B8" s="12"/>
      <c r="C8" s="12"/>
      <c r="D8" s="13"/>
      <c r="E8" s="13"/>
      <c r="F8" s="13"/>
    </row>
    <row r="9" ht="18.75" customHeight="1" spans="1:6">
      <c r="A9" s="85" t="s">
        <v>87</v>
      </c>
      <c r="B9" s="85" t="s">
        <v>87</v>
      </c>
      <c r="C9" s="86" t="s">
        <v>87</v>
      </c>
      <c r="D9" s="13"/>
      <c r="E9" s="13"/>
      <c r="F9" s="13"/>
    </row>
    <row r="10" customHeight="1" spans="1:1">
      <c r="A10" t="s">
        <v>208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1" sqref="A11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38"/>
      <c r="P1" s="38"/>
      <c r="Q1" s="1" t="s">
        <v>209</v>
      </c>
    </row>
    <row r="2" ht="27.75" customHeight="1" spans="1:17">
      <c r="A2" s="2" t="s">
        <v>210</v>
      </c>
      <c r="B2" s="3"/>
      <c r="C2" s="3"/>
      <c r="D2" s="3"/>
      <c r="E2" s="3"/>
      <c r="F2" s="3"/>
      <c r="G2" s="3"/>
      <c r="H2" s="3"/>
      <c r="I2" s="3"/>
      <c r="J2" s="3"/>
      <c r="K2" s="45"/>
      <c r="L2" s="3"/>
      <c r="M2" s="3"/>
      <c r="N2" s="3"/>
      <c r="O2" s="45"/>
      <c r="P2" s="45"/>
      <c r="Q2" s="3"/>
    </row>
    <row r="3" ht="18.75" customHeight="1" spans="1:17">
      <c r="A3" s="4" t="str">
        <f>"单位名称："&amp;"师宗县科学技术协会"</f>
        <v>单位名称：师宗县科学技术协会</v>
      </c>
      <c r="B3" s="39"/>
      <c r="C3" s="39"/>
      <c r="D3" s="39"/>
      <c r="E3" s="39"/>
      <c r="F3" s="39"/>
      <c r="G3" s="39"/>
      <c r="H3" s="39"/>
      <c r="I3" s="39"/>
      <c r="J3" s="39"/>
      <c r="O3" s="61"/>
      <c r="P3" s="61"/>
      <c r="Q3" s="223" t="s">
        <v>2</v>
      </c>
    </row>
    <row r="4" ht="15.75" customHeight="1" spans="1:17">
      <c r="A4" s="6" t="s">
        <v>211</v>
      </c>
      <c r="B4" s="47" t="s">
        <v>212</v>
      </c>
      <c r="C4" s="47" t="s">
        <v>213</v>
      </c>
      <c r="D4" s="47" t="s">
        <v>214</v>
      </c>
      <c r="E4" s="47" t="s">
        <v>215</v>
      </c>
      <c r="F4" s="47" t="s">
        <v>216</v>
      </c>
      <c r="G4" s="8" t="s">
        <v>128</v>
      </c>
      <c r="H4" s="8"/>
      <c r="I4" s="8"/>
      <c r="J4" s="8"/>
      <c r="K4" s="62"/>
      <c r="L4" s="8"/>
      <c r="M4" s="8"/>
      <c r="N4" s="8"/>
      <c r="O4" s="63"/>
      <c r="P4" s="62"/>
      <c r="Q4" s="9"/>
    </row>
    <row r="5" ht="17.25" customHeight="1" spans="1:17">
      <c r="A5" s="49"/>
      <c r="B5" s="50"/>
      <c r="C5" s="50"/>
      <c r="D5" s="50"/>
      <c r="E5" s="50"/>
      <c r="F5" s="50"/>
      <c r="G5" s="50" t="s">
        <v>28</v>
      </c>
      <c r="H5" s="50" t="s">
        <v>31</v>
      </c>
      <c r="I5" s="50" t="s">
        <v>217</v>
      </c>
      <c r="J5" s="50" t="s">
        <v>218</v>
      </c>
      <c r="K5" s="51" t="s">
        <v>219</v>
      </c>
      <c r="L5" s="64" t="s">
        <v>35</v>
      </c>
      <c r="M5" s="64"/>
      <c r="N5" s="64"/>
      <c r="O5" s="65"/>
      <c r="P5" s="70"/>
      <c r="Q5" s="52"/>
    </row>
    <row r="6" ht="54" customHeight="1" spans="1:17">
      <c r="A6" s="10"/>
      <c r="B6" s="52"/>
      <c r="C6" s="52"/>
      <c r="D6" s="52"/>
      <c r="E6" s="52"/>
      <c r="F6" s="52"/>
      <c r="G6" s="52"/>
      <c r="H6" s="52" t="s">
        <v>30</v>
      </c>
      <c r="I6" s="52"/>
      <c r="J6" s="52"/>
      <c r="K6" s="53"/>
      <c r="L6" s="52" t="s">
        <v>30</v>
      </c>
      <c r="M6" s="52" t="s">
        <v>36</v>
      </c>
      <c r="N6" s="52" t="s">
        <v>137</v>
      </c>
      <c r="O6" s="21" t="s">
        <v>38</v>
      </c>
      <c r="P6" s="53" t="s">
        <v>39</v>
      </c>
      <c r="Q6" s="52" t="s">
        <v>40</v>
      </c>
    </row>
    <row r="7" ht="15" customHeight="1" spans="1:17">
      <c r="A7" s="71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73">
        <v>13</v>
      </c>
      <c r="N7" s="73">
        <v>14</v>
      </c>
      <c r="O7" s="73">
        <v>15</v>
      </c>
      <c r="P7" s="73">
        <v>16</v>
      </c>
      <c r="Q7" s="73">
        <v>17</v>
      </c>
    </row>
    <row r="8" ht="21" customHeight="1" spans="1:17">
      <c r="A8" s="12"/>
      <c r="B8" s="54"/>
      <c r="C8" s="54"/>
      <c r="D8" s="54"/>
      <c r="E8" s="7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ht="25.5" customHeight="1" spans="1:17">
      <c r="A9" s="12"/>
      <c r="B9" s="12"/>
      <c r="C9" s="12"/>
      <c r="D9" s="12"/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ht="21" customHeight="1" spans="1:17">
      <c r="A10" s="56" t="s">
        <v>87</v>
      </c>
      <c r="B10" s="57"/>
      <c r="C10" s="57"/>
      <c r="D10" s="57"/>
      <c r="E10" s="74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customHeight="1" spans="1:1">
      <c r="A11" t="s">
        <v>220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42"/>
      <c r="B1" s="42"/>
      <c r="C1" s="42"/>
      <c r="D1" s="43"/>
      <c r="E1" s="43"/>
      <c r="F1" s="43"/>
      <c r="G1" s="43"/>
      <c r="H1" s="42"/>
      <c r="I1" s="42"/>
      <c r="J1" s="42"/>
      <c r="K1" s="42"/>
      <c r="L1" s="59"/>
      <c r="M1" s="42"/>
      <c r="N1" s="42"/>
      <c r="O1" s="42"/>
      <c r="P1" s="38"/>
      <c r="Q1" s="66"/>
      <c r="R1" s="67" t="s">
        <v>221</v>
      </c>
    </row>
    <row r="2" ht="27.75" customHeight="1" spans="1:18">
      <c r="A2" s="2" t="s">
        <v>222</v>
      </c>
      <c r="B2" s="44"/>
      <c r="C2" s="44"/>
      <c r="D2" s="45"/>
      <c r="E2" s="45"/>
      <c r="F2" s="45"/>
      <c r="G2" s="45"/>
      <c r="H2" s="44"/>
      <c r="I2" s="44"/>
      <c r="J2" s="44"/>
      <c r="K2" s="44"/>
      <c r="L2" s="60"/>
      <c r="M2" s="44"/>
      <c r="N2" s="44"/>
      <c r="O2" s="44"/>
      <c r="P2" s="45"/>
      <c r="Q2" s="60"/>
      <c r="R2" s="44"/>
    </row>
    <row r="3" ht="18.75" customHeight="1" spans="1:18">
      <c r="A3" s="46" t="str">
        <f>"单位名称："&amp;"师宗县科学技术协会"</f>
        <v>单位名称：师宗县科学技术协会</v>
      </c>
      <c r="B3" s="29"/>
      <c r="C3" s="29"/>
      <c r="D3" s="31"/>
      <c r="E3" s="31"/>
      <c r="F3" s="31"/>
      <c r="G3" s="31"/>
      <c r="H3" s="29"/>
      <c r="I3" s="29"/>
      <c r="J3" s="29"/>
      <c r="K3" s="29"/>
      <c r="L3" s="59"/>
      <c r="M3" s="42"/>
      <c r="N3" s="42"/>
      <c r="O3" s="42"/>
      <c r="P3" s="61"/>
      <c r="Q3" s="68"/>
      <c r="R3" s="227" t="s">
        <v>2</v>
      </c>
    </row>
    <row r="4" ht="15.75" customHeight="1" spans="1:18">
      <c r="A4" s="6" t="s">
        <v>211</v>
      </c>
      <c r="B4" s="47" t="s">
        <v>223</v>
      </c>
      <c r="C4" s="47" t="s">
        <v>224</v>
      </c>
      <c r="D4" s="48" t="s">
        <v>225</v>
      </c>
      <c r="E4" s="48" t="s">
        <v>226</v>
      </c>
      <c r="F4" s="48" t="s">
        <v>227</v>
      </c>
      <c r="G4" s="48" t="s">
        <v>228</v>
      </c>
      <c r="H4" s="8" t="s">
        <v>128</v>
      </c>
      <c r="I4" s="8"/>
      <c r="J4" s="8"/>
      <c r="K4" s="8"/>
      <c r="L4" s="62"/>
      <c r="M4" s="8"/>
      <c r="N4" s="8"/>
      <c r="O4" s="8"/>
      <c r="P4" s="63"/>
      <c r="Q4" s="62"/>
      <c r="R4" s="9"/>
    </row>
    <row r="5" ht="17.25" customHeight="1" spans="1:18">
      <c r="A5" s="49"/>
      <c r="B5" s="50"/>
      <c r="C5" s="50"/>
      <c r="D5" s="51"/>
      <c r="E5" s="51"/>
      <c r="F5" s="51"/>
      <c r="G5" s="51"/>
      <c r="H5" s="50" t="s">
        <v>28</v>
      </c>
      <c r="I5" s="50" t="s">
        <v>31</v>
      </c>
      <c r="J5" s="50" t="s">
        <v>217</v>
      </c>
      <c r="K5" s="50" t="s">
        <v>218</v>
      </c>
      <c r="L5" s="51" t="s">
        <v>219</v>
      </c>
      <c r="M5" s="64" t="s">
        <v>229</v>
      </c>
      <c r="N5" s="64"/>
      <c r="O5" s="64"/>
      <c r="P5" s="65"/>
      <c r="Q5" s="70"/>
      <c r="R5" s="52"/>
    </row>
    <row r="6" ht="54" customHeight="1" spans="1:18">
      <c r="A6" s="10"/>
      <c r="B6" s="52"/>
      <c r="C6" s="52"/>
      <c r="D6" s="53"/>
      <c r="E6" s="53"/>
      <c r="F6" s="53"/>
      <c r="G6" s="53"/>
      <c r="H6" s="52"/>
      <c r="I6" s="52" t="s">
        <v>30</v>
      </c>
      <c r="J6" s="52"/>
      <c r="K6" s="52"/>
      <c r="L6" s="53"/>
      <c r="M6" s="52" t="s">
        <v>30</v>
      </c>
      <c r="N6" s="52" t="s">
        <v>36</v>
      </c>
      <c r="O6" s="52" t="s">
        <v>137</v>
      </c>
      <c r="P6" s="21" t="s">
        <v>38</v>
      </c>
      <c r="Q6" s="53" t="s">
        <v>39</v>
      </c>
      <c r="R6" s="52" t="s">
        <v>40</v>
      </c>
    </row>
    <row r="7" ht="15" customHeight="1" spans="1:18">
      <c r="A7" s="10">
        <v>1</v>
      </c>
      <c r="B7" s="52">
        <v>2</v>
      </c>
      <c r="C7" s="52">
        <v>3</v>
      </c>
      <c r="D7" s="53">
        <v>4</v>
      </c>
      <c r="E7" s="53">
        <v>5</v>
      </c>
      <c r="F7" s="53">
        <v>6</v>
      </c>
      <c r="G7" s="53">
        <v>7</v>
      </c>
      <c r="H7" s="53">
        <v>8</v>
      </c>
      <c r="I7" s="53">
        <v>9</v>
      </c>
      <c r="J7" s="53">
        <v>10</v>
      </c>
      <c r="K7" s="53">
        <v>11</v>
      </c>
      <c r="L7" s="53">
        <v>12</v>
      </c>
      <c r="M7" s="53">
        <v>13</v>
      </c>
      <c r="N7" s="53">
        <v>14</v>
      </c>
      <c r="O7" s="53">
        <v>15</v>
      </c>
      <c r="P7" s="53">
        <v>16</v>
      </c>
      <c r="Q7" s="53">
        <v>17</v>
      </c>
      <c r="R7" s="53">
        <v>18</v>
      </c>
    </row>
    <row r="8" ht="21" customHeight="1" spans="1:18">
      <c r="A8" s="12"/>
      <c r="B8" s="54"/>
      <c r="C8" s="54"/>
      <c r="D8" s="55"/>
      <c r="E8" s="55"/>
      <c r="F8" s="55"/>
      <c r="G8" s="55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1" customHeight="1" spans="1:18">
      <c r="A9" s="12"/>
      <c r="B9" s="12"/>
      <c r="C9" s="12"/>
      <c r="D9" s="12"/>
      <c r="E9" s="12"/>
      <c r="F9" s="12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ht="21" customHeight="1" spans="1:18">
      <c r="A10" s="56" t="s">
        <v>230</v>
      </c>
      <c r="B10" s="57"/>
      <c r="C10" s="58"/>
      <c r="D10" s="55"/>
      <c r="E10" s="55"/>
      <c r="F10" s="55"/>
      <c r="G10" s="55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customHeight="1" spans="1:1">
      <c r="A11" t="s">
        <v>231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4" width="10.2833333333333" customWidth="1"/>
  </cols>
  <sheetData>
    <row r="1" ht="13.5" customHeight="1" spans="4:14">
      <c r="D1" s="24"/>
      <c r="F1" s="25"/>
      <c r="N1" s="38" t="s">
        <v>232</v>
      </c>
    </row>
    <row r="2" ht="35.25" customHeight="1" spans="1:14">
      <c r="A2" s="26" t="s">
        <v>233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24" customHeight="1" spans="1:13">
      <c r="A3" s="28" t="str">
        <f>"单位名称："&amp;"师宗县科学技术协会"</f>
        <v>单位名称：师宗县科学技术协会</v>
      </c>
      <c r="B3" s="29"/>
      <c r="C3" s="29"/>
      <c r="D3" s="30"/>
      <c r="E3" s="29"/>
      <c r="F3" s="31"/>
      <c r="G3" s="29"/>
      <c r="H3" s="29"/>
      <c r="I3" s="29"/>
      <c r="J3" s="29"/>
      <c r="K3" s="39"/>
      <c r="L3" s="39"/>
      <c r="M3" s="228" t="s">
        <v>2</v>
      </c>
    </row>
    <row r="4" ht="19.5" customHeight="1" spans="1:14">
      <c r="A4" s="32" t="s">
        <v>234</v>
      </c>
      <c r="B4" s="32" t="s">
        <v>128</v>
      </c>
      <c r="C4" s="32"/>
      <c r="D4" s="32"/>
      <c r="E4" s="32" t="s">
        <v>235</v>
      </c>
      <c r="F4" s="32"/>
      <c r="G4" s="32"/>
      <c r="H4" s="32"/>
      <c r="I4" s="32"/>
      <c r="J4" s="32"/>
      <c r="K4" s="32"/>
      <c r="L4" s="32"/>
      <c r="M4" s="32"/>
      <c r="N4" s="32"/>
    </row>
    <row r="5" ht="40.5" customHeight="1" spans="1:14">
      <c r="A5" s="32"/>
      <c r="B5" s="32" t="s">
        <v>28</v>
      </c>
      <c r="C5" s="33" t="s">
        <v>31</v>
      </c>
      <c r="D5" s="34" t="s">
        <v>236</v>
      </c>
      <c r="E5" s="20" t="s">
        <v>237</v>
      </c>
      <c r="F5" s="20" t="s">
        <v>238</v>
      </c>
      <c r="G5" s="20" t="s">
        <v>239</v>
      </c>
      <c r="H5" s="20" t="s">
        <v>240</v>
      </c>
      <c r="I5" s="20" t="s">
        <v>241</v>
      </c>
      <c r="J5" s="20" t="s">
        <v>242</v>
      </c>
      <c r="K5" s="20" t="s">
        <v>243</v>
      </c>
      <c r="L5" s="20" t="s">
        <v>244</v>
      </c>
      <c r="M5" s="20" t="s">
        <v>245</v>
      </c>
      <c r="N5" s="20" t="s">
        <v>246</v>
      </c>
    </row>
    <row r="6" ht="19.5" customHeight="1" spans="1:14">
      <c r="A6" s="35">
        <v>1</v>
      </c>
      <c r="B6" s="35">
        <v>2</v>
      </c>
      <c r="C6" s="35">
        <v>3</v>
      </c>
      <c r="D6" s="32">
        <v>4</v>
      </c>
      <c r="E6" s="20">
        <v>5</v>
      </c>
      <c r="F6" s="35">
        <v>6</v>
      </c>
      <c r="G6" s="20">
        <v>7</v>
      </c>
      <c r="H6" s="36">
        <v>8</v>
      </c>
      <c r="I6" s="20">
        <v>9</v>
      </c>
      <c r="J6" s="20">
        <v>10</v>
      </c>
      <c r="K6" s="20">
        <v>11</v>
      </c>
      <c r="L6" s="36">
        <v>12</v>
      </c>
      <c r="M6" s="20">
        <v>13</v>
      </c>
      <c r="N6" s="41">
        <v>14</v>
      </c>
    </row>
    <row r="7" ht="18.75" customHeight="1" spans="1:14">
      <c r="A7" s="37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ht="18.75" customHeight="1" spans="1:14">
      <c r="A8" s="37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customHeight="1" spans="1:1">
      <c r="A9" t="s">
        <v>247</v>
      </c>
    </row>
  </sheetData>
  <mergeCells count="6">
    <mergeCell ref="A2:N2"/>
    <mergeCell ref="A3:J3"/>
    <mergeCell ref="M3:N3"/>
    <mergeCell ref="B4:D4"/>
    <mergeCell ref="E4:N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topLeftCell="C1" workbookViewId="0">
      <selection activeCell="C8" sqref="C8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23" t="s">
        <v>248</v>
      </c>
    </row>
    <row r="2" ht="28.5" customHeight="1" spans="1:10">
      <c r="A2" s="16" t="s">
        <v>249</v>
      </c>
      <c r="B2" s="17"/>
      <c r="C2" s="17"/>
      <c r="D2" s="17"/>
      <c r="E2" s="17"/>
      <c r="F2" s="18"/>
      <c r="G2" s="17"/>
      <c r="H2" s="18"/>
      <c r="I2" s="18"/>
      <c r="J2" s="17"/>
    </row>
    <row r="3" ht="17.25" customHeight="1" spans="1:1">
      <c r="A3" s="19" t="str">
        <f>"单位名称："&amp;"师宗县科学技术协会"</f>
        <v>单位名称：师宗县科学技术协会</v>
      </c>
    </row>
    <row r="4" ht="44.25" customHeight="1" spans="1:10">
      <c r="A4" s="11" t="s">
        <v>188</v>
      </c>
      <c r="B4" s="11" t="s">
        <v>189</v>
      </c>
      <c r="C4" s="11" t="s">
        <v>190</v>
      </c>
      <c r="D4" s="11" t="s">
        <v>191</v>
      </c>
      <c r="E4" s="11" t="s">
        <v>192</v>
      </c>
      <c r="F4" s="20" t="s">
        <v>193</v>
      </c>
      <c r="G4" s="11" t="s">
        <v>194</v>
      </c>
      <c r="H4" s="20" t="s">
        <v>195</v>
      </c>
      <c r="I4" s="20" t="s">
        <v>196</v>
      </c>
      <c r="J4" s="11" t="s">
        <v>197</v>
      </c>
    </row>
    <row r="5" ht="14.25" customHeight="1" spans="1:10">
      <c r="A5" s="11">
        <v>1</v>
      </c>
      <c r="B5" s="20">
        <v>2</v>
      </c>
      <c r="C5" s="21">
        <v>3</v>
      </c>
      <c r="D5" s="21">
        <v>4</v>
      </c>
      <c r="E5" s="21">
        <v>5</v>
      </c>
      <c r="F5" s="21">
        <v>6</v>
      </c>
      <c r="G5" s="20">
        <v>7</v>
      </c>
      <c r="H5" s="21">
        <v>8</v>
      </c>
      <c r="I5" s="20">
        <v>9</v>
      </c>
      <c r="J5" s="20">
        <v>10</v>
      </c>
    </row>
    <row r="6" ht="27.75" customHeight="1" spans="1:10">
      <c r="A6" s="12"/>
      <c r="B6" s="22"/>
      <c r="C6" s="22"/>
      <c r="D6" s="22"/>
      <c r="E6" s="22"/>
      <c r="F6" s="22"/>
      <c r="G6" s="22"/>
      <c r="H6" s="22"/>
      <c r="I6" s="22"/>
      <c r="J6" s="22"/>
    </row>
    <row r="7" ht="26.25" customHeight="1" spans="1:10">
      <c r="A7" s="12"/>
      <c r="B7" s="12"/>
      <c r="C7" s="12"/>
      <c r="D7" s="12"/>
      <c r="E7" s="12"/>
      <c r="F7" s="12"/>
      <c r="G7" s="12"/>
      <c r="H7" s="12"/>
      <c r="I7" s="12"/>
      <c r="J7" s="12"/>
    </row>
    <row r="8" customHeight="1" spans="3:3">
      <c r="C8" t="s">
        <v>250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C15" sqref="C15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1" t="s">
        <v>251</v>
      </c>
    </row>
    <row r="2" ht="28.5" customHeight="1" spans="1:8">
      <c r="A2" s="2" t="s">
        <v>252</v>
      </c>
      <c r="B2" s="3"/>
      <c r="C2" s="3"/>
      <c r="D2" s="3"/>
      <c r="E2" s="3"/>
      <c r="F2" s="3"/>
      <c r="G2" s="3"/>
      <c r="H2" s="3"/>
    </row>
    <row r="3" ht="13.5" customHeight="1" spans="1:2">
      <c r="A3" s="4" t="str">
        <f>"单位名称："&amp;"师宗县科学技术协会"</f>
        <v>单位名称：师宗县科学技术协会</v>
      </c>
      <c r="B3" s="5"/>
    </row>
    <row r="4" ht="18" customHeight="1" spans="1:8">
      <c r="A4" s="6" t="s">
        <v>206</v>
      </c>
      <c r="B4" s="6" t="s">
        <v>253</v>
      </c>
      <c r="C4" s="6" t="s">
        <v>254</v>
      </c>
      <c r="D4" s="6" t="s">
        <v>255</v>
      </c>
      <c r="E4" s="6" t="s">
        <v>256</v>
      </c>
      <c r="F4" s="7" t="s">
        <v>257</v>
      </c>
      <c r="G4" s="8"/>
      <c r="H4" s="9"/>
    </row>
    <row r="5" ht="18" customHeight="1" spans="1:8">
      <c r="A5" s="10"/>
      <c r="B5" s="10"/>
      <c r="C5" s="10"/>
      <c r="D5" s="10"/>
      <c r="E5" s="10"/>
      <c r="F5" s="11" t="s">
        <v>215</v>
      </c>
      <c r="G5" s="11" t="s">
        <v>258</v>
      </c>
      <c r="H5" s="11" t="s">
        <v>259</v>
      </c>
    </row>
    <row r="6" ht="21" customHeight="1" spans="1:8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</row>
    <row r="7" ht="33" customHeight="1" spans="1:8">
      <c r="A7" s="12"/>
      <c r="B7" s="12"/>
      <c r="C7" s="12"/>
      <c r="D7" s="12"/>
      <c r="E7" s="12"/>
      <c r="F7" s="12"/>
      <c r="G7" s="13"/>
      <c r="H7" s="13"/>
    </row>
    <row r="8" ht="24" customHeight="1" spans="1:8">
      <c r="A8" s="14" t="s">
        <v>28</v>
      </c>
      <c r="B8" s="15"/>
      <c r="C8" s="15"/>
      <c r="D8" s="15"/>
      <c r="E8" s="15"/>
      <c r="F8" s="12"/>
      <c r="G8" s="13"/>
      <c r="H8" s="13"/>
    </row>
    <row r="9" customHeight="1" spans="1:1">
      <c r="A9" t="s">
        <v>260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topLeftCell="A25" workbookViewId="0">
      <selection activeCell="G9" sqref="G9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43"/>
      <c r="O1" s="43"/>
      <c r="P1" s="43"/>
      <c r="Q1" s="43"/>
      <c r="R1" s="43"/>
      <c r="S1" s="68" t="s">
        <v>23</v>
      </c>
      <c r="T1" s="204" t="s">
        <v>23</v>
      </c>
    </row>
    <row r="2" ht="36" customHeight="1" spans="1:20">
      <c r="A2" s="182" t="s">
        <v>24</v>
      </c>
      <c r="B2" s="3"/>
      <c r="C2" s="3"/>
      <c r="D2" s="3"/>
      <c r="E2" s="3"/>
      <c r="F2" s="3"/>
      <c r="G2" s="3"/>
      <c r="H2" s="3"/>
      <c r="I2" s="45"/>
      <c r="J2" s="3"/>
      <c r="K2" s="3"/>
      <c r="L2" s="3"/>
      <c r="M2" s="3"/>
      <c r="N2" s="3"/>
      <c r="O2" s="45"/>
      <c r="P2" s="45"/>
      <c r="Q2" s="45"/>
      <c r="R2" s="45"/>
      <c r="S2" s="3"/>
      <c r="T2" s="45"/>
    </row>
    <row r="3" ht="20.25" customHeight="1" spans="1:20">
      <c r="A3" s="4" t="str">
        <f>"单位名称："&amp;"师宗县科学技术协会"</f>
        <v>单位名称：师宗县科学技术协会</v>
      </c>
      <c r="B3" s="39"/>
      <c r="C3" s="39"/>
      <c r="D3" s="39"/>
      <c r="E3" s="39"/>
      <c r="F3" s="39"/>
      <c r="G3" s="39"/>
      <c r="H3" s="39"/>
      <c r="I3" s="31"/>
      <c r="J3" s="39"/>
      <c r="K3" s="39"/>
      <c r="L3" s="39"/>
      <c r="M3" s="39"/>
      <c r="N3" s="39"/>
      <c r="O3" s="31"/>
      <c r="P3" s="31"/>
      <c r="Q3" s="31"/>
      <c r="R3" s="31"/>
      <c r="S3" s="221" t="s">
        <v>2</v>
      </c>
      <c r="T3" s="205" t="s">
        <v>25</v>
      </c>
    </row>
    <row r="4" ht="18.75" customHeight="1" spans="1:20">
      <c r="A4" s="183" t="s">
        <v>26</v>
      </c>
      <c r="B4" s="184" t="s">
        <v>27</v>
      </c>
      <c r="C4" s="184" t="s">
        <v>28</v>
      </c>
      <c r="D4" s="185" t="s">
        <v>29</v>
      </c>
      <c r="E4" s="186"/>
      <c r="F4" s="186"/>
      <c r="G4" s="186"/>
      <c r="H4" s="186"/>
      <c r="I4" s="196"/>
      <c r="J4" s="186"/>
      <c r="K4" s="186"/>
      <c r="L4" s="186"/>
      <c r="M4" s="186"/>
      <c r="N4" s="197"/>
      <c r="O4" s="185" t="s">
        <v>19</v>
      </c>
      <c r="P4" s="185"/>
      <c r="Q4" s="185"/>
      <c r="R4" s="185"/>
      <c r="S4" s="186"/>
      <c r="T4" s="206"/>
    </row>
    <row r="5" ht="24.75" customHeight="1" spans="1:20">
      <c r="A5" s="187"/>
      <c r="B5" s="188"/>
      <c r="C5" s="188"/>
      <c r="D5" s="188" t="s">
        <v>30</v>
      </c>
      <c r="E5" s="188" t="s">
        <v>31</v>
      </c>
      <c r="F5" s="188" t="s">
        <v>32</v>
      </c>
      <c r="G5" s="188" t="s">
        <v>33</v>
      </c>
      <c r="H5" s="188" t="s">
        <v>34</v>
      </c>
      <c r="I5" s="198" t="s">
        <v>35</v>
      </c>
      <c r="J5" s="199"/>
      <c r="K5" s="199"/>
      <c r="L5" s="199"/>
      <c r="M5" s="199"/>
      <c r="N5" s="200"/>
      <c r="O5" s="201" t="s">
        <v>30</v>
      </c>
      <c r="P5" s="201" t="s">
        <v>31</v>
      </c>
      <c r="Q5" s="183" t="s">
        <v>32</v>
      </c>
      <c r="R5" s="184" t="s">
        <v>33</v>
      </c>
      <c r="S5" s="207" t="s">
        <v>34</v>
      </c>
      <c r="T5" s="184" t="s">
        <v>35</v>
      </c>
    </row>
    <row r="6" ht="24.75" customHeight="1" spans="1:20">
      <c r="A6" s="189"/>
      <c r="B6" s="190"/>
      <c r="C6" s="190"/>
      <c r="D6" s="190"/>
      <c r="E6" s="190"/>
      <c r="F6" s="190"/>
      <c r="G6" s="190"/>
      <c r="H6" s="190"/>
      <c r="I6" s="115" t="s">
        <v>30</v>
      </c>
      <c r="J6" s="202" t="s">
        <v>36</v>
      </c>
      <c r="K6" s="202" t="s">
        <v>37</v>
      </c>
      <c r="L6" s="202" t="s">
        <v>38</v>
      </c>
      <c r="M6" s="202" t="s">
        <v>39</v>
      </c>
      <c r="N6" s="202" t="s">
        <v>40</v>
      </c>
      <c r="O6" s="203"/>
      <c r="P6" s="203"/>
      <c r="Q6" s="208"/>
      <c r="R6" s="203"/>
      <c r="S6" s="190"/>
      <c r="T6" s="190"/>
    </row>
    <row r="7" ht="16.5" customHeight="1" spans="1:20">
      <c r="A7" s="191">
        <v>1</v>
      </c>
      <c r="B7" s="108">
        <v>2</v>
      </c>
      <c r="C7" s="108">
        <v>3</v>
      </c>
      <c r="D7" s="108">
        <v>4</v>
      </c>
      <c r="E7" s="192">
        <v>5</v>
      </c>
      <c r="F7" s="193">
        <v>6</v>
      </c>
      <c r="G7" s="193">
        <v>7</v>
      </c>
      <c r="H7" s="192">
        <v>8</v>
      </c>
      <c r="I7" s="192">
        <v>9</v>
      </c>
      <c r="J7" s="193">
        <v>10</v>
      </c>
      <c r="K7" s="193">
        <v>11</v>
      </c>
      <c r="L7" s="192">
        <v>12</v>
      </c>
      <c r="M7" s="192">
        <v>13</v>
      </c>
      <c r="N7" s="193">
        <v>14</v>
      </c>
      <c r="O7" s="193">
        <v>15</v>
      </c>
      <c r="P7" s="192">
        <v>16</v>
      </c>
      <c r="Q7" s="209">
        <v>17</v>
      </c>
      <c r="R7" s="210">
        <v>18</v>
      </c>
      <c r="S7" s="210">
        <v>19</v>
      </c>
      <c r="T7" s="210">
        <v>20</v>
      </c>
    </row>
    <row r="8" ht="16.5" customHeight="1" outlineLevel="1" spans="1:20">
      <c r="A8" s="12" t="s">
        <v>41</v>
      </c>
      <c r="B8" s="12" t="s">
        <v>42</v>
      </c>
      <c r="C8" s="13">
        <v>134.75</v>
      </c>
      <c r="D8" s="13">
        <v>134.75</v>
      </c>
      <c r="E8" s="13">
        <v>134.75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6.5" customHeight="1" spans="1:20">
      <c r="A9" s="128" t="s">
        <v>43</v>
      </c>
      <c r="B9" s="128" t="s">
        <v>42</v>
      </c>
      <c r="C9" s="13">
        <v>134.75</v>
      </c>
      <c r="D9" s="13">
        <v>134.75</v>
      </c>
      <c r="E9" s="13">
        <v>134.75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2"/>
      <c r="T9" s="12"/>
    </row>
    <row r="10" ht="12.75" customHeight="1" spans="1:20">
      <c r="A10" s="194" t="s">
        <v>28</v>
      </c>
      <c r="B10" s="195"/>
      <c r="C10" s="13">
        <v>134.75</v>
      </c>
      <c r="D10" s="13">
        <v>134.75</v>
      </c>
      <c r="E10" s="13">
        <v>134.75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2"/>
  <sheetViews>
    <sheetView showZeros="0" workbookViewId="0">
      <selection activeCell="H28" sqref="H28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1" t="s">
        <v>44</v>
      </c>
    </row>
    <row r="2" ht="28.5" customHeight="1" spans="1:17">
      <c r="A2" s="17" t="s">
        <v>45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15" customHeight="1" spans="1:17">
      <c r="A3" s="163" t="str">
        <f>"单位名称："&amp;"师宗县科学技术协会"</f>
        <v>单位名称：师宗县科学技术协会</v>
      </c>
      <c r="B3" s="164"/>
      <c r="C3" s="29"/>
      <c r="D3" s="112"/>
      <c r="E3" s="29"/>
      <c r="F3" s="112"/>
      <c r="G3" s="29"/>
      <c r="H3" s="112"/>
      <c r="I3" s="112"/>
      <c r="J3" s="112"/>
      <c r="K3" s="29"/>
      <c r="L3" s="112"/>
      <c r="M3" s="29"/>
      <c r="N3" s="29"/>
      <c r="O3" s="112"/>
      <c r="P3" s="112"/>
      <c r="Q3" s="222" t="s">
        <v>2</v>
      </c>
    </row>
    <row r="4" ht="17.25" customHeight="1" spans="1:17">
      <c r="A4" s="165" t="s">
        <v>46</v>
      </c>
      <c r="B4" s="166" t="s">
        <v>47</v>
      </c>
      <c r="C4" s="167" t="s">
        <v>28</v>
      </c>
      <c r="D4" s="168" t="s">
        <v>48</v>
      </c>
      <c r="E4" s="32"/>
      <c r="F4" s="168" t="s">
        <v>49</v>
      </c>
      <c r="G4" s="32"/>
      <c r="H4" s="169" t="s">
        <v>31</v>
      </c>
      <c r="I4" s="175" t="s">
        <v>32</v>
      </c>
      <c r="J4" s="166" t="s">
        <v>50</v>
      </c>
      <c r="K4" s="176" t="s">
        <v>33</v>
      </c>
      <c r="L4" s="168" t="s">
        <v>35</v>
      </c>
      <c r="M4" s="177"/>
      <c r="N4" s="177"/>
      <c r="O4" s="177"/>
      <c r="P4" s="177"/>
      <c r="Q4" s="181"/>
    </row>
    <row r="5" ht="26.25" customHeight="1" spans="1:17">
      <c r="A5" s="32"/>
      <c r="B5" s="170"/>
      <c r="C5" s="170"/>
      <c r="D5" s="170" t="s">
        <v>28</v>
      </c>
      <c r="E5" s="170" t="s">
        <v>51</v>
      </c>
      <c r="F5" s="170" t="s">
        <v>28</v>
      </c>
      <c r="G5" s="171" t="s">
        <v>51</v>
      </c>
      <c r="H5" s="170"/>
      <c r="I5" s="170"/>
      <c r="J5" s="170"/>
      <c r="K5" s="171"/>
      <c r="L5" s="170" t="s">
        <v>30</v>
      </c>
      <c r="M5" s="178" t="s">
        <v>52</v>
      </c>
      <c r="N5" s="178" t="s">
        <v>53</v>
      </c>
      <c r="O5" s="178" t="s">
        <v>54</v>
      </c>
      <c r="P5" s="178" t="s">
        <v>55</v>
      </c>
      <c r="Q5" s="178" t="s">
        <v>56</v>
      </c>
    </row>
    <row r="6" ht="16.5" customHeight="1" spans="1:17">
      <c r="A6" s="32">
        <v>1</v>
      </c>
      <c r="B6" s="170">
        <v>2</v>
      </c>
      <c r="C6" s="170">
        <v>3</v>
      </c>
      <c r="D6" s="170">
        <v>4</v>
      </c>
      <c r="E6" s="172">
        <v>5</v>
      </c>
      <c r="F6" s="173">
        <v>6</v>
      </c>
      <c r="G6" s="172">
        <v>7</v>
      </c>
      <c r="H6" s="173">
        <v>8</v>
      </c>
      <c r="I6" s="172">
        <v>9</v>
      </c>
      <c r="J6" s="172">
        <v>10</v>
      </c>
      <c r="K6" s="172">
        <v>11</v>
      </c>
      <c r="L6" s="172">
        <v>12</v>
      </c>
      <c r="M6" s="179">
        <v>13</v>
      </c>
      <c r="N6" s="180">
        <v>14</v>
      </c>
      <c r="O6" s="180">
        <v>15</v>
      </c>
      <c r="P6" s="180">
        <v>16</v>
      </c>
      <c r="Q6" s="180">
        <v>17</v>
      </c>
    </row>
    <row r="7" ht="19.5" customHeight="1" spans="1:17">
      <c r="A7" s="12" t="s">
        <v>57</v>
      </c>
      <c r="B7" s="12" t="s">
        <v>58</v>
      </c>
      <c r="C7" s="13">
        <v>95.22</v>
      </c>
      <c r="D7" s="13">
        <v>95.22</v>
      </c>
      <c r="E7" s="13">
        <v>95.22</v>
      </c>
      <c r="F7" s="13"/>
      <c r="G7" s="13"/>
      <c r="H7" s="13">
        <v>95.22</v>
      </c>
      <c r="I7" s="13"/>
      <c r="J7" s="13"/>
      <c r="K7" s="13"/>
      <c r="L7" s="13"/>
      <c r="M7" s="13"/>
      <c r="N7" s="13"/>
      <c r="O7" s="13"/>
      <c r="P7" s="13"/>
      <c r="Q7" s="13"/>
    </row>
    <row r="8" ht="19.5" customHeight="1" spans="1:17">
      <c r="A8" s="128" t="s">
        <v>59</v>
      </c>
      <c r="B8" s="128" t="s">
        <v>60</v>
      </c>
      <c r="C8" s="13">
        <v>95.22</v>
      </c>
      <c r="D8" s="13">
        <v>95.22</v>
      </c>
      <c r="E8" s="13">
        <v>95.22</v>
      </c>
      <c r="F8" s="13"/>
      <c r="G8" s="13"/>
      <c r="H8" s="13">
        <v>95.22</v>
      </c>
      <c r="I8" s="13"/>
      <c r="J8" s="13"/>
      <c r="K8" s="13"/>
      <c r="L8" s="13"/>
      <c r="M8" s="13"/>
      <c r="N8" s="13"/>
      <c r="O8" s="13"/>
      <c r="P8" s="13"/>
      <c r="Q8" s="13"/>
    </row>
    <row r="9" ht="19.5" customHeight="1" spans="1:17">
      <c r="A9" s="129" t="s">
        <v>61</v>
      </c>
      <c r="B9" s="129" t="s">
        <v>62</v>
      </c>
      <c r="C9" s="13">
        <v>95.22</v>
      </c>
      <c r="D9" s="13">
        <v>95.22</v>
      </c>
      <c r="E9" s="13">
        <v>95.22</v>
      </c>
      <c r="F9" s="13"/>
      <c r="G9" s="13"/>
      <c r="H9" s="13">
        <v>95.22</v>
      </c>
      <c r="I9" s="13"/>
      <c r="J9" s="13"/>
      <c r="K9" s="13"/>
      <c r="L9" s="13"/>
      <c r="M9" s="13"/>
      <c r="N9" s="13"/>
      <c r="O9" s="13"/>
      <c r="P9" s="13"/>
      <c r="Q9" s="13"/>
    </row>
    <row r="10" ht="19.5" customHeight="1" spans="1:17">
      <c r="A10" s="12" t="s">
        <v>63</v>
      </c>
      <c r="B10" s="12" t="s">
        <v>64</v>
      </c>
      <c r="C10" s="13">
        <v>19.623728</v>
      </c>
      <c r="D10" s="13">
        <v>19.623728</v>
      </c>
      <c r="E10" s="13">
        <v>19.623728</v>
      </c>
      <c r="F10" s="13"/>
      <c r="G10" s="13"/>
      <c r="H10" s="13">
        <v>19.623728</v>
      </c>
      <c r="I10" s="13"/>
      <c r="J10" s="13"/>
      <c r="K10" s="13"/>
      <c r="L10" s="13"/>
      <c r="M10" s="13"/>
      <c r="N10" s="13"/>
      <c r="O10" s="13"/>
      <c r="P10" s="13"/>
      <c r="Q10" s="13"/>
    </row>
    <row r="11" ht="19.5" customHeight="1" spans="1:17">
      <c r="A11" s="128" t="s">
        <v>65</v>
      </c>
      <c r="B11" s="128" t="s">
        <v>66</v>
      </c>
      <c r="C11" s="13">
        <v>19.623728</v>
      </c>
      <c r="D11" s="13">
        <v>19.623728</v>
      </c>
      <c r="E11" s="13">
        <v>19.623728</v>
      </c>
      <c r="F11" s="13"/>
      <c r="G11" s="13"/>
      <c r="H11" s="13">
        <v>19.623728</v>
      </c>
      <c r="I11" s="13"/>
      <c r="J11" s="13"/>
      <c r="K11" s="13"/>
      <c r="L11" s="13"/>
      <c r="M11" s="13"/>
      <c r="N11" s="13"/>
      <c r="O11" s="13"/>
      <c r="P11" s="13"/>
      <c r="Q11" s="13"/>
    </row>
    <row r="12" ht="19.5" customHeight="1" spans="1:17">
      <c r="A12" s="129" t="s">
        <v>67</v>
      </c>
      <c r="B12" s="129" t="s">
        <v>68</v>
      </c>
      <c r="C12" s="13">
        <v>6.51784</v>
      </c>
      <c r="D12" s="13">
        <v>6.51784</v>
      </c>
      <c r="E12" s="13">
        <v>6.51784</v>
      </c>
      <c r="F12" s="13"/>
      <c r="G12" s="13"/>
      <c r="H12" s="13">
        <v>6.51784</v>
      </c>
      <c r="I12" s="13"/>
      <c r="J12" s="13"/>
      <c r="K12" s="13"/>
      <c r="L12" s="13"/>
      <c r="M12" s="13"/>
      <c r="N12" s="13"/>
      <c r="O12" s="13"/>
      <c r="P12" s="13"/>
      <c r="Q12" s="13"/>
    </row>
    <row r="13" ht="19.5" customHeight="1" spans="1:17">
      <c r="A13" s="129" t="s">
        <v>69</v>
      </c>
      <c r="B13" s="129" t="s">
        <v>70</v>
      </c>
      <c r="C13" s="13">
        <v>13.105888</v>
      </c>
      <c r="D13" s="13">
        <v>13.105888</v>
      </c>
      <c r="E13" s="13">
        <v>13.105888</v>
      </c>
      <c r="F13" s="13"/>
      <c r="G13" s="13"/>
      <c r="H13" s="13">
        <v>13.105888</v>
      </c>
      <c r="I13" s="13"/>
      <c r="J13" s="13"/>
      <c r="K13" s="13"/>
      <c r="L13" s="13"/>
      <c r="M13" s="13"/>
      <c r="N13" s="13"/>
      <c r="O13" s="13"/>
      <c r="P13" s="13"/>
      <c r="Q13" s="13"/>
    </row>
    <row r="14" ht="19.5" customHeight="1" spans="1:17">
      <c r="A14" s="12" t="s">
        <v>71</v>
      </c>
      <c r="B14" s="12" t="s">
        <v>72</v>
      </c>
      <c r="C14" s="13">
        <v>10.078999</v>
      </c>
      <c r="D14" s="13">
        <v>10.078999</v>
      </c>
      <c r="E14" s="13">
        <v>10.078999</v>
      </c>
      <c r="F14" s="13"/>
      <c r="G14" s="13"/>
      <c r="H14" s="13">
        <v>10.078999</v>
      </c>
      <c r="I14" s="13"/>
      <c r="J14" s="13"/>
      <c r="K14" s="13"/>
      <c r="L14" s="13"/>
      <c r="M14" s="13"/>
      <c r="N14" s="13"/>
      <c r="O14" s="13"/>
      <c r="P14" s="13"/>
      <c r="Q14" s="13"/>
    </row>
    <row r="15" ht="19.5" customHeight="1" spans="1:17">
      <c r="A15" s="128" t="s">
        <v>73</v>
      </c>
      <c r="B15" s="128" t="s">
        <v>74</v>
      </c>
      <c r="C15" s="13">
        <v>10.078999</v>
      </c>
      <c r="D15" s="13">
        <v>10.078999</v>
      </c>
      <c r="E15" s="13">
        <v>10.078999</v>
      </c>
      <c r="F15" s="13"/>
      <c r="G15" s="13"/>
      <c r="H15" s="13">
        <v>10.078999</v>
      </c>
      <c r="I15" s="13"/>
      <c r="J15" s="13"/>
      <c r="K15" s="13"/>
      <c r="L15" s="13"/>
      <c r="M15" s="13"/>
      <c r="N15" s="13"/>
      <c r="O15" s="13"/>
      <c r="P15" s="13"/>
      <c r="Q15" s="13"/>
    </row>
    <row r="16" ht="19.5" customHeight="1" spans="1:17">
      <c r="A16" s="129" t="s">
        <v>75</v>
      </c>
      <c r="B16" s="129" t="s">
        <v>76</v>
      </c>
      <c r="C16" s="13">
        <v>5.979561</v>
      </c>
      <c r="D16" s="13">
        <v>5.979561</v>
      </c>
      <c r="E16" s="13">
        <v>5.979561</v>
      </c>
      <c r="F16" s="13"/>
      <c r="G16" s="13"/>
      <c r="H16" s="13">
        <v>5.979561</v>
      </c>
      <c r="I16" s="13"/>
      <c r="J16" s="13"/>
      <c r="K16" s="13"/>
      <c r="L16" s="13"/>
      <c r="M16" s="13"/>
      <c r="N16" s="13"/>
      <c r="O16" s="13"/>
      <c r="P16" s="13"/>
      <c r="Q16" s="13"/>
    </row>
    <row r="17" ht="19.5" customHeight="1" spans="1:17">
      <c r="A17" s="129" t="s">
        <v>77</v>
      </c>
      <c r="B17" s="129" t="s">
        <v>78</v>
      </c>
      <c r="C17" s="13">
        <v>3.54948</v>
      </c>
      <c r="D17" s="13">
        <v>3.54948</v>
      </c>
      <c r="E17" s="13">
        <v>3.54948</v>
      </c>
      <c r="F17" s="13"/>
      <c r="G17" s="13"/>
      <c r="H17" s="13">
        <v>3.54948</v>
      </c>
      <c r="I17" s="13"/>
      <c r="J17" s="13"/>
      <c r="K17" s="13"/>
      <c r="L17" s="13"/>
      <c r="M17" s="13"/>
      <c r="N17" s="13"/>
      <c r="O17" s="13"/>
      <c r="P17" s="13"/>
      <c r="Q17" s="13"/>
    </row>
    <row r="18" ht="19.5" customHeight="1" spans="1:17">
      <c r="A18" s="129" t="s">
        <v>79</v>
      </c>
      <c r="B18" s="129" t="s">
        <v>80</v>
      </c>
      <c r="C18" s="13">
        <v>0.549958</v>
      </c>
      <c r="D18" s="13">
        <v>0.549958</v>
      </c>
      <c r="E18" s="13">
        <v>0.549958</v>
      </c>
      <c r="F18" s="13"/>
      <c r="G18" s="13"/>
      <c r="H18" s="13">
        <v>0.549958</v>
      </c>
      <c r="I18" s="13"/>
      <c r="J18" s="13"/>
      <c r="K18" s="13"/>
      <c r="L18" s="13"/>
      <c r="M18" s="13"/>
      <c r="N18" s="13"/>
      <c r="O18" s="13"/>
      <c r="P18" s="13"/>
      <c r="Q18" s="13"/>
    </row>
    <row r="19" ht="19.5" customHeight="1" spans="1:17">
      <c r="A19" s="12" t="s">
        <v>81</v>
      </c>
      <c r="B19" s="12" t="s">
        <v>82</v>
      </c>
      <c r="C19" s="13">
        <v>9.829416</v>
      </c>
      <c r="D19" s="13">
        <v>9.829416</v>
      </c>
      <c r="E19" s="13">
        <v>9.829416</v>
      </c>
      <c r="F19" s="13"/>
      <c r="G19" s="13"/>
      <c r="H19" s="13">
        <v>9.829416</v>
      </c>
      <c r="I19" s="13"/>
      <c r="J19" s="13"/>
      <c r="K19" s="13"/>
      <c r="L19" s="13"/>
      <c r="M19" s="13"/>
      <c r="N19" s="13"/>
      <c r="O19" s="13"/>
      <c r="P19" s="13"/>
      <c r="Q19" s="13"/>
    </row>
    <row r="20" ht="19.5" customHeight="1" spans="1:17">
      <c r="A20" s="128" t="s">
        <v>83</v>
      </c>
      <c r="B20" s="128" t="s">
        <v>84</v>
      </c>
      <c r="C20" s="13">
        <v>9.829416</v>
      </c>
      <c r="D20" s="13">
        <v>9.829416</v>
      </c>
      <c r="E20" s="13">
        <v>9.829416</v>
      </c>
      <c r="F20" s="13"/>
      <c r="G20" s="13"/>
      <c r="H20" s="13">
        <v>9.829416</v>
      </c>
      <c r="I20" s="13"/>
      <c r="J20" s="13"/>
      <c r="K20" s="13"/>
      <c r="L20" s="13"/>
      <c r="M20" s="13"/>
      <c r="N20" s="13"/>
      <c r="O20" s="13"/>
      <c r="P20" s="13"/>
      <c r="Q20" s="13"/>
    </row>
    <row r="21" ht="19.5" customHeight="1" spans="1:17">
      <c r="A21" s="129" t="s">
        <v>85</v>
      </c>
      <c r="B21" s="129" t="s">
        <v>86</v>
      </c>
      <c r="C21" s="13">
        <v>9.829416</v>
      </c>
      <c r="D21" s="13">
        <v>9.829416</v>
      </c>
      <c r="E21" s="13">
        <v>9.829416</v>
      </c>
      <c r="F21" s="13"/>
      <c r="G21" s="13"/>
      <c r="H21" s="13">
        <v>9.829416</v>
      </c>
      <c r="I21" s="13"/>
      <c r="J21" s="13"/>
      <c r="K21" s="13"/>
      <c r="L21" s="13"/>
      <c r="M21" s="13"/>
      <c r="N21" s="13"/>
      <c r="O21" s="13"/>
      <c r="P21" s="13"/>
      <c r="Q21" s="13"/>
    </row>
    <row r="22" ht="17.25" customHeight="1" spans="1:17">
      <c r="A22" s="174" t="s">
        <v>87</v>
      </c>
      <c r="B22" s="175" t="s">
        <v>87</v>
      </c>
      <c r="C22" s="13">
        <v>134.75</v>
      </c>
      <c r="D22" s="13">
        <v>134.75</v>
      </c>
      <c r="E22" s="13">
        <v>134.75</v>
      </c>
      <c r="F22" s="13"/>
      <c r="G22" s="13"/>
      <c r="H22" s="13">
        <v>134.75</v>
      </c>
      <c r="I22" s="13"/>
      <c r="J22" s="13"/>
      <c r="K22" s="13"/>
      <c r="L22" s="13"/>
      <c r="M22" s="13"/>
      <c r="N22" s="13"/>
      <c r="O22" s="13"/>
      <c r="P22" s="13"/>
      <c r="Q22" s="13"/>
    </row>
  </sheetData>
  <mergeCells count="13">
    <mergeCell ref="A2:Q2"/>
    <mergeCell ref="A3:N3"/>
    <mergeCell ref="D4:E4"/>
    <mergeCell ref="F4:G4"/>
    <mergeCell ref="L4:Q4"/>
    <mergeCell ref="A22:B22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D17" sqref="D17"/>
    </sheetView>
  </sheetViews>
  <sheetFormatPr defaultColWidth="9.14166666666667" defaultRowHeight="14.25" customHeight="1" outlineLevelCol="3"/>
  <cols>
    <col min="1" max="1" width="49.2833333333333" customWidth="1"/>
    <col min="2" max="2" width="38.85" customWidth="1"/>
    <col min="3" max="3" width="52.7083333333333" customWidth="1"/>
    <col min="4" max="4" width="36.425" customWidth="1"/>
  </cols>
  <sheetData>
    <row r="1" customHeight="1" spans="1:4">
      <c r="A1" s="153"/>
      <c r="C1" s="154"/>
      <c r="D1" s="116" t="s">
        <v>88</v>
      </c>
    </row>
    <row r="2" ht="31.5" customHeight="1" spans="1:4">
      <c r="A2" s="16" t="s">
        <v>89</v>
      </c>
      <c r="B2" s="155"/>
      <c r="C2" s="154"/>
      <c r="D2" s="155"/>
    </row>
    <row r="3" ht="17.25" customHeight="1" spans="1:4">
      <c r="A3" s="156" t="str">
        <f>"单位名称："&amp;"师宗县科学技术协会"</f>
        <v>单位名称：师宗县科学技术协会</v>
      </c>
      <c r="B3" s="157"/>
      <c r="C3" s="154"/>
      <c r="D3" s="223" t="s">
        <v>2</v>
      </c>
    </row>
    <row r="4" ht="19.5" customHeight="1" spans="1:4">
      <c r="A4" s="32" t="s">
        <v>3</v>
      </c>
      <c r="B4" s="32"/>
      <c r="C4" s="158" t="s">
        <v>4</v>
      </c>
      <c r="D4" s="159"/>
    </row>
    <row r="5" ht="21.75" customHeight="1" spans="1:4">
      <c r="A5" s="32" t="s">
        <v>5</v>
      </c>
      <c r="B5" s="160" t="str">
        <f>"2025"&amp;"年预算数"</f>
        <v>2025年预算数</v>
      </c>
      <c r="C5" s="161" t="s">
        <v>90</v>
      </c>
      <c r="D5" s="160" t="str">
        <f>"2025"&amp;"年预算数"</f>
        <v>2025年预算数</v>
      </c>
    </row>
    <row r="6" ht="17.25" customHeight="1" spans="1:4">
      <c r="A6" s="32"/>
      <c r="B6" s="162"/>
      <c r="C6" s="161"/>
      <c r="D6" s="162"/>
    </row>
    <row r="7" ht="17.25" customHeight="1" spans="1:4">
      <c r="A7" s="12" t="s">
        <v>91</v>
      </c>
      <c r="B7" s="13">
        <v>134.75</v>
      </c>
      <c r="C7" s="12" t="s">
        <v>92</v>
      </c>
      <c r="D7" s="13">
        <v>134.75</v>
      </c>
    </row>
    <row r="8" ht="17.25" customHeight="1" spans="1:4">
      <c r="A8" s="12" t="s">
        <v>93</v>
      </c>
      <c r="B8" s="13">
        <v>134.75</v>
      </c>
      <c r="C8" s="12" t="str">
        <f>"(一)"&amp;"科学技术支出"</f>
        <v>(一)科学技术支出</v>
      </c>
      <c r="D8" s="13">
        <v>95.22</v>
      </c>
    </row>
    <row r="9" ht="17.25" customHeight="1" spans="1:4">
      <c r="A9" s="12" t="s">
        <v>94</v>
      </c>
      <c r="B9" s="13"/>
      <c r="C9" s="12" t="str">
        <f>"(二)"&amp;"社会保障和就业支出"</f>
        <v>(二)社会保障和就业支出</v>
      </c>
      <c r="D9" s="13">
        <v>19.623728</v>
      </c>
    </row>
    <row r="10" ht="17.25" customHeight="1" spans="1:4">
      <c r="A10" s="12" t="s">
        <v>95</v>
      </c>
      <c r="B10" s="13"/>
      <c r="C10" s="12" t="str">
        <f>"(三)"&amp;"卫生健康支出"</f>
        <v>(三)卫生健康支出</v>
      </c>
      <c r="D10" s="13">
        <v>10.078999</v>
      </c>
    </row>
    <row r="11" ht="17.25" customHeight="1" spans="1:4">
      <c r="A11" s="12" t="s">
        <v>96</v>
      </c>
      <c r="B11" s="13"/>
      <c r="C11" s="12" t="str">
        <f>"(四)"&amp;"住房保障支出"</f>
        <v>(四)住房保障支出</v>
      </c>
      <c r="D11" s="13">
        <v>9.829416</v>
      </c>
    </row>
    <row r="12" ht="17.25" customHeight="1" spans="1:4">
      <c r="A12" s="12" t="s">
        <v>93</v>
      </c>
      <c r="B12" s="13"/>
      <c r="C12" s="12"/>
      <c r="D12" s="13"/>
    </row>
    <row r="13" ht="17.25" customHeight="1" spans="1:4">
      <c r="A13" s="12" t="s">
        <v>94</v>
      </c>
      <c r="B13" s="13"/>
      <c r="C13" s="12"/>
      <c r="D13" s="13"/>
    </row>
    <row r="14" ht="17.25" customHeight="1" spans="1:4">
      <c r="A14" s="12" t="s">
        <v>95</v>
      </c>
      <c r="B14" s="13"/>
      <c r="C14" s="12"/>
      <c r="D14" s="13"/>
    </row>
    <row r="15" customHeight="1" spans="1:4">
      <c r="A15" s="12"/>
      <c r="B15" s="13"/>
      <c r="C15" s="12" t="s">
        <v>97</v>
      </c>
      <c r="D15" s="13"/>
    </row>
    <row r="16" ht="17.25" customHeight="1" spans="1:4">
      <c r="A16" s="161" t="s">
        <v>98</v>
      </c>
      <c r="B16" s="13">
        <v>134.75</v>
      </c>
      <c r="C16" s="161" t="s">
        <v>22</v>
      </c>
      <c r="D16" s="13">
        <v>134.75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topLeftCell="B1" workbookViewId="0">
      <selection activeCell="G8" sqref="G8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144"/>
      <c r="F1" s="24"/>
      <c r="G1" s="1" t="s">
        <v>99</v>
      </c>
    </row>
    <row r="2" ht="39" customHeight="1" spans="1:7">
      <c r="A2" s="145" t="s">
        <v>100</v>
      </c>
      <c r="B2" s="145"/>
      <c r="C2" s="145"/>
      <c r="D2" s="145"/>
      <c r="E2" s="145"/>
      <c r="F2" s="145"/>
      <c r="G2" s="145"/>
    </row>
    <row r="3" ht="18" customHeight="1" spans="1:7">
      <c r="A3" s="19" t="str">
        <f>"单位名称："&amp;"师宗县科学技术协会"</f>
        <v>单位名称：师宗县科学技术协会</v>
      </c>
      <c r="F3" s="146"/>
      <c r="G3" s="223" t="s">
        <v>2</v>
      </c>
    </row>
    <row r="4" ht="20.25" customHeight="1" spans="1:7">
      <c r="A4" s="147" t="s">
        <v>101</v>
      </c>
      <c r="B4" s="148"/>
      <c r="C4" s="36" t="s">
        <v>28</v>
      </c>
      <c r="D4" s="149" t="s">
        <v>48</v>
      </c>
      <c r="E4" s="32"/>
      <c r="F4" s="32"/>
      <c r="G4" s="32" t="s">
        <v>49</v>
      </c>
    </row>
    <row r="5" ht="20.25" customHeight="1" spans="1:7">
      <c r="A5" s="150" t="s">
        <v>46</v>
      </c>
      <c r="B5" s="150" t="s">
        <v>47</v>
      </c>
      <c r="C5" s="32"/>
      <c r="D5" s="35" t="s">
        <v>30</v>
      </c>
      <c r="E5" s="35" t="s">
        <v>102</v>
      </c>
      <c r="F5" s="35" t="s">
        <v>103</v>
      </c>
      <c r="G5" s="32"/>
    </row>
    <row r="6" ht="13.5" customHeight="1" spans="1:7">
      <c r="A6" s="150" t="s">
        <v>104</v>
      </c>
      <c r="B6" s="150" t="s">
        <v>105</v>
      </c>
      <c r="C6" s="150" t="s">
        <v>106</v>
      </c>
      <c r="D6" s="84" t="s">
        <v>107</v>
      </c>
      <c r="E6" s="84" t="s">
        <v>108</v>
      </c>
      <c r="F6" s="84" t="s">
        <v>109</v>
      </c>
      <c r="G6" s="41">
        <v>7</v>
      </c>
    </row>
    <row r="7" ht="18" customHeight="1" spans="1:7">
      <c r="A7" s="12" t="s">
        <v>57</v>
      </c>
      <c r="B7" s="12" t="s">
        <v>58</v>
      </c>
      <c r="C7" s="13">
        <v>95.22</v>
      </c>
      <c r="D7" s="13">
        <v>95.22</v>
      </c>
      <c r="E7" s="13">
        <v>85.975768</v>
      </c>
      <c r="F7" s="13">
        <v>9.25</v>
      </c>
      <c r="G7" s="13"/>
    </row>
    <row r="8" ht="18" customHeight="1" spans="1:7">
      <c r="A8" s="128" t="s">
        <v>59</v>
      </c>
      <c r="B8" s="128" t="s">
        <v>60</v>
      </c>
      <c r="C8" s="13">
        <v>95.22</v>
      </c>
      <c r="D8" s="13">
        <v>95.22</v>
      </c>
      <c r="E8" s="13">
        <v>85.975768</v>
      </c>
      <c r="F8" s="13">
        <v>9.25</v>
      </c>
      <c r="G8" s="13"/>
    </row>
    <row r="9" ht="18" customHeight="1" spans="1:7">
      <c r="A9" s="129" t="s">
        <v>61</v>
      </c>
      <c r="B9" s="129" t="s">
        <v>62</v>
      </c>
      <c r="C9" s="13">
        <v>95.22</v>
      </c>
      <c r="D9" s="13">
        <v>95.22</v>
      </c>
      <c r="E9" s="13">
        <v>85.975768</v>
      </c>
      <c r="F9" s="13">
        <v>9.25</v>
      </c>
      <c r="G9" s="13"/>
    </row>
    <row r="10" ht="18" customHeight="1" spans="1:7">
      <c r="A10" s="12" t="s">
        <v>63</v>
      </c>
      <c r="B10" s="12" t="s">
        <v>64</v>
      </c>
      <c r="C10" s="13">
        <v>19.623728</v>
      </c>
      <c r="D10" s="13">
        <v>19.623728</v>
      </c>
      <c r="E10" s="13">
        <v>19.553728</v>
      </c>
      <c r="F10" s="13">
        <v>0.07</v>
      </c>
      <c r="G10" s="13"/>
    </row>
    <row r="11" ht="18" customHeight="1" spans="1:7">
      <c r="A11" s="128" t="s">
        <v>65</v>
      </c>
      <c r="B11" s="128" t="s">
        <v>66</v>
      </c>
      <c r="C11" s="13">
        <v>19.623728</v>
      </c>
      <c r="D11" s="13">
        <v>19.623728</v>
      </c>
      <c r="E11" s="13">
        <v>19.553728</v>
      </c>
      <c r="F11" s="13">
        <v>0.07</v>
      </c>
      <c r="G11" s="13"/>
    </row>
    <row r="12" ht="18" customHeight="1" spans="1:7">
      <c r="A12" s="129" t="s">
        <v>67</v>
      </c>
      <c r="B12" s="129" t="s">
        <v>68</v>
      </c>
      <c r="C12" s="13">
        <v>6.51784</v>
      </c>
      <c r="D12" s="13">
        <v>6.51784</v>
      </c>
      <c r="E12" s="13">
        <v>6.44784</v>
      </c>
      <c r="F12" s="13">
        <v>0.07</v>
      </c>
      <c r="G12" s="13"/>
    </row>
    <row r="13" ht="18" customHeight="1" spans="1:7">
      <c r="A13" s="129" t="s">
        <v>69</v>
      </c>
      <c r="B13" s="129" t="s">
        <v>70</v>
      </c>
      <c r="C13" s="13">
        <v>13.105888</v>
      </c>
      <c r="D13" s="13">
        <v>13.105888</v>
      </c>
      <c r="E13" s="13">
        <v>13.105888</v>
      </c>
      <c r="F13" s="13"/>
      <c r="G13" s="13"/>
    </row>
    <row r="14" ht="18" customHeight="1" spans="1:7">
      <c r="A14" s="12" t="s">
        <v>71</v>
      </c>
      <c r="B14" s="12" t="s">
        <v>72</v>
      </c>
      <c r="C14" s="13">
        <v>10.078999</v>
      </c>
      <c r="D14" s="13">
        <v>10.078999</v>
      </c>
      <c r="E14" s="13">
        <v>10.078999</v>
      </c>
      <c r="F14" s="13"/>
      <c r="G14" s="13"/>
    </row>
    <row r="15" ht="18" customHeight="1" spans="1:7">
      <c r="A15" s="128" t="s">
        <v>73</v>
      </c>
      <c r="B15" s="128" t="s">
        <v>74</v>
      </c>
      <c r="C15" s="13">
        <v>10.078999</v>
      </c>
      <c r="D15" s="13">
        <v>10.078999</v>
      </c>
      <c r="E15" s="13">
        <v>10.078999</v>
      </c>
      <c r="F15" s="13"/>
      <c r="G15" s="13"/>
    </row>
    <row r="16" ht="18" customHeight="1" spans="1:7">
      <c r="A16" s="129" t="s">
        <v>75</v>
      </c>
      <c r="B16" s="129" t="s">
        <v>76</v>
      </c>
      <c r="C16" s="13">
        <v>5.979561</v>
      </c>
      <c r="D16" s="13">
        <v>5.979561</v>
      </c>
      <c r="E16" s="13">
        <v>5.979561</v>
      </c>
      <c r="F16" s="13"/>
      <c r="G16" s="13"/>
    </row>
    <row r="17" ht="18" customHeight="1" spans="1:7">
      <c r="A17" s="129" t="s">
        <v>77</v>
      </c>
      <c r="B17" s="129" t="s">
        <v>78</v>
      </c>
      <c r="C17" s="13">
        <v>3.54948</v>
      </c>
      <c r="D17" s="13">
        <v>3.54948</v>
      </c>
      <c r="E17" s="13">
        <v>3.54948</v>
      </c>
      <c r="F17" s="13"/>
      <c r="G17" s="13"/>
    </row>
    <row r="18" ht="18" customHeight="1" spans="1:7">
      <c r="A18" s="129" t="s">
        <v>79</v>
      </c>
      <c r="B18" s="129" t="s">
        <v>80</v>
      </c>
      <c r="C18" s="13">
        <v>0.549958</v>
      </c>
      <c r="D18" s="13">
        <v>0.549958</v>
      </c>
      <c r="E18" s="13">
        <v>0.549958</v>
      </c>
      <c r="F18" s="13"/>
      <c r="G18" s="13"/>
    </row>
    <row r="19" ht="18" customHeight="1" spans="1:7">
      <c r="A19" s="12" t="s">
        <v>81</v>
      </c>
      <c r="B19" s="12" t="s">
        <v>82</v>
      </c>
      <c r="C19" s="13">
        <v>9.829416</v>
      </c>
      <c r="D19" s="13">
        <v>9.829416</v>
      </c>
      <c r="E19" s="13">
        <v>9.829416</v>
      </c>
      <c r="F19" s="13"/>
      <c r="G19" s="13"/>
    </row>
    <row r="20" ht="18" customHeight="1" spans="1:7">
      <c r="A20" s="128" t="s">
        <v>83</v>
      </c>
      <c r="B20" s="128" t="s">
        <v>84</v>
      </c>
      <c r="C20" s="13">
        <v>9.829416</v>
      </c>
      <c r="D20" s="13">
        <v>9.829416</v>
      </c>
      <c r="E20" s="13">
        <v>9.829416</v>
      </c>
      <c r="F20" s="13"/>
      <c r="G20" s="13"/>
    </row>
    <row r="21" ht="18" customHeight="1" spans="1:7">
      <c r="A21" s="129" t="s">
        <v>85</v>
      </c>
      <c r="B21" s="129" t="s">
        <v>86</v>
      </c>
      <c r="C21" s="13">
        <v>9.829416</v>
      </c>
      <c r="D21" s="13">
        <v>9.829416</v>
      </c>
      <c r="E21" s="13">
        <v>9.829416</v>
      </c>
      <c r="F21" s="13"/>
      <c r="G21" s="13"/>
    </row>
    <row r="22" ht="18" customHeight="1" spans="1:7">
      <c r="A22" s="151" t="s">
        <v>87</v>
      </c>
      <c r="B22" s="152" t="s">
        <v>87</v>
      </c>
      <c r="C22" s="13">
        <v>135.431899</v>
      </c>
      <c r="D22" s="13">
        <v>135.431899</v>
      </c>
      <c r="E22" s="13">
        <v>125.437911</v>
      </c>
      <c r="F22" s="13">
        <v>9.993988</v>
      </c>
      <c r="G22" s="13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F7" sqref="F7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38"/>
      <c r="B1" s="138"/>
      <c r="C1" s="42"/>
      <c r="F1" s="139" t="s">
        <v>110</v>
      </c>
    </row>
    <row r="2" ht="25.5" customHeight="1" spans="1:6">
      <c r="A2" s="140" t="s">
        <v>111</v>
      </c>
      <c r="B2" s="140"/>
      <c r="C2" s="140"/>
      <c r="D2" s="140"/>
      <c r="E2" s="140"/>
      <c r="F2" s="140"/>
    </row>
    <row r="3" ht="15.75" customHeight="1" spans="1:6">
      <c r="A3" s="19" t="str">
        <f>"单位名称："&amp;"师宗县科学技术协会"</f>
        <v>单位名称：师宗县科学技术协会</v>
      </c>
      <c r="B3" s="138"/>
      <c r="C3" s="42"/>
      <c r="F3" s="224" t="s">
        <v>2</v>
      </c>
    </row>
    <row r="4" ht="19.5" customHeight="1" spans="1:6">
      <c r="A4" s="33" t="s">
        <v>112</v>
      </c>
      <c r="B4" s="32" t="s">
        <v>113</v>
      </c>
      <c r="C4" s="32" t="s">
        <v>114</v>
      </c>
      <c r="D4" s="32"/>
      <c r="E4" s="32"/>
      <c r="F4" s="32" t="s">
        <v>115</v>
      </c>
    </row>
    <row r="5" ht="19.5" customHeight="1" spans="1:6">
      <c r="A5" s="33"/>
      <c r="B5" s="32"/>
      <c r="C5" s="35" t="s">
        <v>30</v>
      </c>
      <c r="D5" s="35" t="s">
        <v>116</v>
      </c>
      <c r="E5" s="35" t="s">
        <v>117</v>
      </c>
      <c r="F5" s="32"/>
    </row>
    <row r="6" ht="18.75" customHeight="1" spans="1:6">
      <c r="A6" s="141">
        <v>1</v>
      </c>
      <c r="B6" s="141">
        <v>2</v>
      </c>
      <c r="C6" s="142">
        <v>3</v>
      </c>
      <c r="D6" s="141">
        <v>4</v>
      </c>
      <c r="E6" s="141">
        <v>5</v>
      </c>
      <c r="F6" s="141">
        <v>6</v>
      </c>
    </row>
    <row r="7" ht="18.75" customHeight="1" spans="1:6">
      <c r="A7" s="13">
        <v>1</v>
      </c>
      <c r="B7" s="225" t="s">
        <v>118</v>
      </c>
      <c r="C7" s="13">
        <v>1</v>
      </c>
      <c r="D7" s="225" t="s">
        <v>118</v>
      </c>
      <c r="E7" s="13">
        <v>1</v>
      </c>
      <c r="F7" s="225" t="s">
        <v>118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8"/>
  <sheetViews>
    <sheetView showZeros="0" topLeftCell="H1" workbookViewId="0">
      <selection activeCell="O14" sqref="O14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17"/>
      <c r="D1" s="118"/>
      <c r="E1" s="118"/>
      <c r="F1" s="118"/>
      <c r="G1" s="118"/>
      <c r="H1" s="119"/>
      <c r="I1" s="119"/>
      <c r="K1" s="119"/>
      <c r="L1" s="119"/>
      <c r="M1" s="119"/>
      <c r="P1" s="119"/>
      <c r="T1" s="119"/>
      <c r="X1" s="117"/>
      <c r="Z1" s="23" t="s">
        <v>119</v>
      </c>
    </row>
    <row r="2" ht="26.25" customHeight="1" spans="1:26">
      <c r="A2" s="18" t="s">
        <v>120</v>
      </c>
      <c r="B2" s="18"/>
      <c r="C2" s="18"/>
      <c r="D2" s="18"/>
      <c r="E2" s="18"/>
      <c r="F2" s="18"/>
      <c r="G2" s="18"/>
      <c r="H2" s="18"/>
      <c r="I2" s="18"/>
      <c r="J2" s="17"/>
      <c r="K2" s="18"/>
      <c r="L2" s="18"/>
      <c r="M2" s="18"/>
      <c r="N2" s="17"/>
      <c r="O2" s="17"/>
      <c r="P2" s="18"/>
      <c r="Q2" s="17"/>
      <c r="R2" s="17"/>
      <c r="S2" s="17"/>
      <c r="T2" s="18"/>
      <c r="U2" s="18"/>
      <c r="V2" s="18"/>
      <c r="W2" s="18"/>
      <c r="X2" s="18"/>
      <c r="Y2" s="18"/>
      <c r="Z2" s="18"/>
    </row>
    <row r="3" ht="15" customHeight="1" spans="1:26">
      <c r="A3" s="19" t="str">
        <f>"单位名称："&amp;"师宗县科学技术协会"</f>
        <v>单位名称：师宗县科学技术协会</v>
      </c>
      <c r="B3" s="120"/>
      <c r="C3" s="120"/>
      <c r="D3" s="120"/>
      <c r="E3" s="120"/>
      <c r="F3" s="120"/>
      <c r="G3" s="120"/>
      <c r="H3" s="121"/>
      <c r="I3" s="121"/>
      <c r="J3" s="112"/>
      <c r="K3" s="121"/>
      <c r="L3" s="121"/>
      <c r="M3" s="121"/>
      <c r="N3" s="112"/>
      <c r="O3" s="112"/>
      <c r="P3" s="121"/>
      <c r="Q3" s="112"/>
      <c r="R3" s="112"/>
      <c r="S3" s="112"/>
      <c r="T3" s="121"/>
      <c r="X3" s="117"/>
      <c r="Z3" s="226" t="s">
        <v>2</v>
      </c>
    </row>
    <row r="4" ht="18" customHeight="1" spans="1:26">
      <c r="A4" s="122" t="s">
        <v>121</v>
      </c>
      <c r="B4" s="122" t="s">
        <v>122</v>
      </c>
      <c r="C4" s="122" t="s">
        <v>123</v>
      </c>
      <c r="D4" s="122" t="s">
        <v>124</v>
      </c>
      <c r="E4" s="122" t="s">
        <v>125</v>
      </c>
      <c r="F4" s="122" t="s">
        <v>126</v>
      </c>
      <c r="G4" s="122" t="s">
        <v>127</v>
      </c>
      <c r="H4" s="36" t="s">
        <v>128</v>
      </c>
      <c r="I4" s="36" t="s">
        <v>128</v>
      </c>
      <c r="J4" s="32"/>
      <c r="K4" s="36"/>
      <c r="L4" s="36"/>
      <c r="M4" s="36"/>
      <c r="N4" s="32"/>
      <c r="O4" s="32"/>
      <c r="P4" s="36"/>
      <c r="Q4" s="32"/>
      <c r="R4" s="32"/>
      <c r="S4" s="32"/>
      <c r="T4" s="136" t="s">
        <v>34</v>
      </c>
      <c r="U4" s="36" t="s">
        <v>35</v>
      </c>
      <c r="V4" s="36"/>
      <c r="W4" s="36"/>
      <c r="X4" s="36"/>
      <c r="Y4" s="36"/>
      <c r="Z4" s="36"/>
    </row>
    <row r="5" ht="18" customHeight="1" spans="1:26">
      <c r="A5" s="123"/>
      <c r="B5" s="124"/>
      <c r="C5" s="123"/>
      <c r="D5" s="123"/>
      <c r="E5" s="123"/>
      <c r="F5" s="123"/>
      <c r="G5" s="123"/>
      <c r="H5" s="36" t="s">
        <v>129</v>
      </c>
      <c r="I5" s="36" t="s">
        <v>31</v>
      </c>
      <c r="J5" s="32"/>
      <c r="K5" s="36"/>
      <c r="L5" s="36"/>
      <c r="M5" s="36"/>
      <c r="N5" s="32"/>
      <c r="O5" s="32"/>
      <c r="P5" s="36"/>
      <c r="Q5" s="32" t="s">
        <v>130</v>
      </c>
      <c r="R5" s="32"/>
      <c r="S5" s="32"/>
      <c r="T5" s="122" t="s">
        <v>34</v>
      </c>
      <c r="U5" s="36" t="s">
        <v>35</v>
      </c>
      <c r="V5" s="136" t="s">
        <v>36</v>
      </c>
      <c r="W5" s="36" t="s">
        <v>35</v>
      </c>
      <c r="X5" s="136" t="s">
        <v>38</v>
      </c>
      <c r="Y5" s="136" t="s">
        <v>39</v>
      </c>
      <c r="Z5" s="134" t="s">
        <v>40</v>
      </c>
    </row>
    <row r="6" customHeight="1" spans="1:26">
      <c r="A6" s="125"/>
      <c r="B6" s="125"/>
      <c r="C6" s="125"/>
      <c r="D6" s="125"/>
      <c r="E6" s="125"/>
      <c r="F6" s="125"/>
      <c r="G6" s="125"/>
      <c r="H6" s="125"/>
      <c r="I6" s="133" t="s">
        <v>131</v>
      </c>
      <c r="J6" s="134" t="s">
        <v>132</v>
      </c>
      <c r="K6" s="122" t="s">
        <v>133</v>
      </c>
      <c r="L6" s="122" t="s">
        <v>134</v>
      </c>
      <c r="M6" s="122" t="s">
        <v>135</v>
      </c>
      <c r="N6" s="122" t="s">
        <v>136</v>
      </c>
      <c r="O6" s="122" t="s">
        <v>32</v>
      </c>
      <c r="P6" s="122" t="s">
        <v>33</v>
      </c>
      <c r="Q6" s="122" t="s">
        <v>31</v>
      </c>
      <c r="R6" s="122" t="s">
        <v>32</v>
      </c>
      <c r="S6" s="122" t="s">
        <v>33</v>
      </c>
      <c r="T6" s="125"/>
      <c r="U6" s="122" t="s">
        <v>30</v>
      </c>
      <c r="V6" s="122" t="s">
        <v>36</v>
      </c>
      <c r="W6" s="122" t="s">
        <v>137</v>
      </c>
      <c r="X6" s="122" t="s">
        <v>38</v>
      </c>
      <c r="Y6" s="122" t="s">
        <v>39</v>
      </c>
      <c r="Z6" s="122" t="s">
        <v>40</v>
      </c>
    </row>
    <row r="7" ht="37.5" customHeight="1" spans="1:26">
      <c r="A7" s="126"/>
      <c r="B7" s="126"/>
      <c r="C7" s="126"/>
      <c r="D7" s="126"/>
      <c r="E7" s="126"/>
      <c r="F7" s="126"/>
      <c r="G7" s="126"/>
      <c r="H7" s="126"/>
      <c r="I7" s="21" t="s">
        <v>30</v>
      </c>
      <c r="J7" s="21" t="s">
        <v>138</v>
      </c>
      <c r="K7" s="135" t="s">
        <v>132</v>
      </c>
      <c r="L7" s="135" t="s">
        <v>134</v>
      </c>
      <c r="M7" s="135" t="s">
        <v>135</v>
      </c>
      <c r="N7" s="135" t="s">
        <v>136</v>
      </c>
      <c r="O7" s="135" t="s">
        <v>136</v>
      </c>
      <c r="P7" s="135" t="s">
        <v>136</v>
      </c>
      <c r="Q7" s="135" t="s">
        <v>134</v>
      </c>
      <c r="R7" s="135" t="s">
        <v>135</v>
      </c>
      <c r="S7" s="135" t="s">
        <v>136</v>
      </c>
      <c r="T7" s="135" t="s">
        <v>34</v>
      </c>
      <c r="U7" s="135" t="s">
        <v>30</v>
      </c>
      <c r="V7" s="135" t="s">
        <v>36</v>
      </c>
      <c r="W7" s="135" t="s">
        <v>137</v>
      </c>
      <c r="X7" s="135" t="s">
        <v>38</v>
      </c>
      <c r="Y7" s="135" t="s">
        <v>39</v>
      </c>
      <c r="Z7" s="135" t="s">
        <v>40</v>
      </c>
    </row>
    <row r="8" customHeight="1" spans="1:26">
      <c r="A8" s="115">
        <v>1</v>
      </c>
      <c r="B8" s="115">
        <v>2</v>
      </c>
      <c r="C8" s="115">
        <v>3</v>
      </c>
      <c r="D8" s="115">
        <v>4</v>
      </c>
      <c r="E8" s="115">
        <v>5</v>
      </c>
      <c r="F8" s="115">
        <v>6</v>
      </c>
      <c r="G8" s="115">
        <v>7</v>
      </c>
      <c r="H8" s="115">
        <v>8</v>
      </c>
      <c r="I8" s="115">
        <v>9</v>
      </c>
      <c r="J8" s="115">
        <v>10</v>
      </c>
      <c r="K8" s="115">
        <v>11</v>
      </c>
      <c r="L8" s="115">
        <v>12</v>
      </c>
      <c r="M8" s="115">
        <v>13</v>
      </c>
      <c r="N8" s="115">
        <v>14</v>
      </c>
      <c r="O8" s="115">
        <v>15</v>
      </c>
      <c r="P8" s="115">
        <v>16</v>
      </c>
      <c r="Q8" s="115">
        <v>17</v>
      </c>
      <c r="R8" s="115">
        <v>18</v>
      </c>
      <c r="S8" s="115">
        <v>19</v>
      </c>
      <c r="T8" s="115">
        <v>20</v>
      </c>
      <c r="U8" s="115">
        <v>21</v>
      </c>
      <c r="V8" s="115">
        <v>22</v>
      </c>
      <c r="W8" s="115">
        <v>23</v>
      </c>
      <c r="X8" s="115">
        <v>24</v>
      </c>
      <c r="Y8" s="41">
        <v>25</v>
      </c>
      <c r="Z8" s="137">
        <v>26</v>
      </c>
    </row>
    <row r="9" ht="21" customHeight="1" outlineLevel="1" spans="1:26">
      <c r="A9" s="12" t="s">
        <v>42</v>
      </c>
      <c r="B9" s="127"/>
      <c r="C9" s="127"/>
      <c r="D9" s="127"/>
      <c r="E9" s="127"/>
      <c r="F9" s="127"/>
      <c r="G9" s="127"/>
      <c r="H9" s="13">
        <v>134.75</v>
      </c>
      <c r="I9" s="13">
        <v>134.75</v>
      </c>
      <c r="J9" s="13"/>
      <c r="K9" s="13"/>
      <c r="L9" s="13"/>
      <c r="M9" s="13"/>
      <c r="N9" s="13">
        <v>134.75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23.25" customHeight="1" outlineLevel="1" spans="1:26">
      <c r="A10" s="128" t="s">
        <v>42</v>
      </c>
      <c r="B10" s="12"/>
      <c r="C10" s="12"/>
      <c r="D10" s="12"/>
      <c r="E10" s="12"/>
      <c r="F10" s="12"/>
      <c r="G10" s="12"/>
      <c r="H10" s="13">
        <v>134.75</v>
      </c>
      <c r="I10" s="13">
        <v>134.75</v>
      </c>
      <c r="J10" s="13"/>
      <c r="K10" s="13"/>
      <c r="L10" s="13"/>
      <c r="M10" s="13"/>
      <c r="N10" s="13">
        <v>134.75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23.25" customHeight="1" outlineLevel="1" spans="1:26">
      <c r="A11" s="129" t="s">
        <v>42</v>
      </c>
      <c r="B11" s="12" t="s">
        <v>139</v>
      </c>
      <c r="C11" s="12" t="s">
        <v>140</v>
      </c>
      <c r="D11" s="12" t="s">
        <v>61</v>
      </c>
      <c r="E11" s="12" t="s">
        <v>62</v>
      </c>
      <c r="F11" s="12" t="s">
        <v>141</v>
      </c>
      <c r="G11" s="12" t="s">
        <v>142</v>
      </c>
      <c r="H11" s="13">
        <v>4.063968</v>
      </c>
      <c r="I11" s="13">
        <v>4.063968</v>
      </c>
      <c r="J11" s="13"/>
      <c r="K11" s="13"/>
      <c r="L11" s="13"/>
      <c r="M11" s="13"/>
      <c r="N11" s="13">
        <v>4.063968</v>
      </c>
      <c r="O11" s="12"/>
      <c r="P11" s="12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23.25" customHeight="1" outlineLevel="1" spans="1:26">
      <c r="A12" s="129" t="s">
        <v>42</v>
      </c>
      <c r="B12" s="12" t="s">
        <v>139</v>
      </c>
      <c r="C12" s="12" t="s">
        <v>140</v>
      </c>
      <c r="D12" s="12" t="s">
        <v>61</v>
      </c>
      <c r="E12" s="12" t="s">
        <v>62</v>
      </c>
      <c r="F12" s="12" t="s">
        <v>141</v>
      </c>
      <c r="G12" s="12" t="s">
        <v>142</v>
      </c>
      <c r="H12" s="13">
        <v>33.8664</v>
      </c>
      <c r="I12" s="13">
        <v>33.8664</v>
      </c>
      <c r="J12" s="13"/>
      <c r="K12" s="13"/>
      <c r="L12" s="13"/>
      <c r="M12" s="13"/>
      <c r="N12" s="13">
        <v>33.8664</v>
      </c>
      <c r="O12" s="12"/>
      <c r="P12" s="12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23.25" customHeight="1" outlineLevel="1" spans="1:26">
      <c r="A13" s="129" t="s">
        <v>42</v>
      </c>
      <c r="B13" s="12" t="s">
        <v>139</v>
      </c>
      <c r="C13" s="12" t="s">
        <v>140</v>
      </c>
      <c r="D13" s="12" t="s">
        <v>61</v>
      </c>
      <c r="E13" s="12" t="s">
        <v>62</v>
      </c>
      <c r="F13" s="12" t="s">
        <v>143</v>
      </c>
      <c r="G13" s="12" t="s">
        <v>144</v>
      </c>
      <c r="H13" s="13">
        <v>45.2232</v>
      </c>
      <c r="I13" s="13">
        <v>45.2232</v>
      </c>
      <c r="J13" s="13"/>
      <c r="K13" s="13"/>
      <c r="L13" s="13"/>
      <c r="M13" s="13"/>
      <c r="N13" s="13">
        <v>45.2232</v>
      </c>
      <c r="O13" s="12"/>
      <c r="P13" s="12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23.25" customHeight="1" outlineLevel="1" spans="1:26">
      <c r="A14" s="129" t="s">
        <v>42</v>
      </c>
      <c r="B14" s="12" t="s">
        <v>139</v>
      </c>
      <c r="C14" s="12" t="s">
        <v>140</v>
      </c>
      <c r="D14" s="12" t="s">
        <v>61</v>
      </c>
      <c r="E14" s="12" t="s">
        <v>62</v>
      </c>
      <c r="F14" s="12" t="s">
        <v>145</v>
      </c>
      <c r="G14" s="12" t="s">
        <v>146</v>
      </c>
      <c r="H14" s="13">
        <v>2.8222</v>
      </c>
      <c r="I14" s="13">
        <v>2.8222</v>
      </c>
      <c r="J14" s="13"/>
      <c r="K14" s="13"/>
      <c r="L14" s="13"/>
      <c r="M14" s="13"/>
      <c r="N14" s="13">
        <v>2.8222</v>
      </c>
      <c r="O14" s="12"/>
      <c r="P14" s="12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23.25" customHeight="1" outlineLevel="1" spans="1:26">
      <c r="A15" s="129" t="s">
        <v>42</v>
      </c>
      <c r="B15" s="12" t="s">
        <v>147</v>
      </c>
      <c r="C15" s="12" t="s">
        <v>148</v>
      </c>
      <c r="D15" s="12" t="s">
        <v>69</v>
      </c>
      <c r="E15" s="12" t="s">
        <v>70</v>
      </c>
      <c r="F15" s="12" t="s">
        <v>149</v>
      </c>
      <c r="G15" s="12" t="s">
        <v>150</v>
      </c>
      <c r="H15" s="13">
        <v>13.105888</v>
      </c>
      <c r="I15" s="13">
        <v>13.105888</v>
      </c>
      <c r="J15" s="13"/>
      <c r="K15" s="13"/>
      <c r="L15" s="13"/>
      <c r="M15" s="13"/>
      <c r="N15" s="13">
        <v>13.105888</v>
      </c>
      <c r="O15" s="12"/>
      <c r="P15" s="12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23.25" customHeight="1" outlineLevel="1" spans="1:26">
      <c r="A16" s="129" t="s">
        <v>42</v>
      </c>
      <c r="B16" s="12" t="s">
        <v>147</v>
      </c>
      <c r="C16" s="12" t="s">
        <v>148</v>
      </c>
      <c r="D16" s="12" t="s">
        <v>75</v>
      </c>
      <c r="E16" s="12" t="s">
        <v>76</v>
      </c>
      <c r="F16" s="12" t="s">
        <v>151</v>
      </c>
      <c r="G16" s="12" t="s">
        <v>152</v>
      </c>
      <c r="H16" s="13">
        <v>5.979561</v>
      </c>
      <c r="I16" s="13">
        <v>5.979561</v>
      </c>
      <c r="J16" s="13"/>
      <c r="K16" s="13"/>
      <c r="L16" s="13"/>
      <c r="M16" s="13"/>
      <c r="N16" s="13">
        <v>5.979561</v>
      </c>
      <c r="O16" s="12"/>
      <c r="P16" s="12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23.25" customHeight="1" outlineLevel="1" spans="1:26">
      <c r="A17" s="129" t="s">
        <v>42</v>
      </c>
      <c r="B17" s="12" t="s">
        <v>147</v>
      </c>
      <c r="C17" s="12" t="s">
        <v>148</v>
      </c>
      <c r="D17" s="12" t="s">
        <v>77</v>
      </c>
      <c r="E17" s="12" t="s">
        <v>78</v>
      </c>
      <c r="F17" s="12" t="s">
        <v>153</v>
      </c>
      <c r="G17" s="12" t="s">
        <v>154</v>
      </c>
      <c r="H17" s="13">
        <v>3.54948</v>
      </c>
      <c r="I17" s="13">
        <v>3.54948</v>
      </c>
      <c r="J17" s="13"/>
      <c r="K17" s="13"/>
      <c r="L17" s="13"/>
      <c r="M17" s="13"/>
      <c r="N17" s="13">
        <v>3.54948</v>
      </c>
      <c r="O17" s="12"/>
      <c r="P17" s="12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23.25" customHeight="1" outlineLevel="1" spans="1:26">
      <c r="A18" s="129" t="s">
        <v>42</v>
      </c>
      <c r="B18" s="12" t="s">
        <v>147</v>
      </c>
      <c r="C18" s="12" t="s">
        <v>148</v>
      </c>
      <c r="D18" s="12" t="s">
        <v>79</v>
      </c>
      <c r="E18" s="12" t="s">
        <v>80</v>
      </c>
      <c r="F18" s="12" t="s">
        <v>155</v>
      </c>
      <c r="G18" s="12" t="s">
        <v>156</v>
      </c>
      <c r="H18" s="13">
        <v>0.283958</v>
      </c>
      <c r="I18" s="13">
        <v>0.283958</v>
      </c>
      <c r="J18" s="13"/>
      <c r="K18" s="13"/>
      <c r="L18" s="13"/>
      <c r="M18" s="13"/>
      <c r="N18" s="13">
        <v>0.283958</v>
      </c>
      <c r="O18" s="12"/>
      <c r="P18" s="12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23.25" customHeight="1" outlineLevel="1" spans="1:26">
      <c r="A19" s="129" t="s">
        <v>42</v>
      </c>
      <c r="B19" s="12" t="s">
        <v>147</v>
      </c>
      <c r="C19" s="12" t="s">
        <v>148</v>
      </c>
      <c r="D19" s="12" t="s">
        <v>79</v>
      </c>
      <c r="E19" s="12" t="s">
        <v>80</v>
      </c>
      <c r="F19" s="12" t="s">
        <v>155</v>
      </c>
      <c r="G19" s="12" t="s">
        <v>156</v>
      </c>
      <c r="H19" s="13">
        <v>0.266</v>
      </c>
      <c r="I19" s="13">
        <v>0.266</v>
      </c>
      <c r="J19" s="13"/>
      <c r="K19" s="13"/>
      <c r="L19" s="13"/>
      <c r="M19" s="13"/>
      <c r="N19" s="13">
        <v>0.266</v>
      </c>
      <c r="O19" s="12"/>
      <c r="P19" s="12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23.25" customHeight="1" outlineLevel="1" spans="1:26">
      <c r="A20" s="129" t="s">
        <v>42</v>
      </c>
      <c r="B20" s="12" t="s">
        <v>157</v>
      </c>
      <c r="C20" s="12" t="s">
        <v>86</v>
      </c>
      <c r="D20" s="12" t="s">
        <v>85</v>
      </c>
      <c r="E20" s="12" t="s">
        <v>86</v>
      </c>
      <c r="F20" s="12" t="s">
        <v>158</v>
      </c>
      <c r="G20" s="12" t="s">
        <v>86</v>
      </c>
      <c r="H20" s="13">
        <v>9.829416</v>
      </c>
      <c r="I20" s="13">
        <v>9.829416</v>
      </c>
      <c r="J20" s="13"/>
      <c r="K20" s="13"/>
      <c r="L20" s="13"/>
      <c r="M20" s="13"/>
      <c r="N20" s="13">
        <v>9.829416</v>
      </c>
      <c r="O20" s="12"/>
      <c r="P20" s="12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23.25" customHeight="1" outlineLevel="1" spans="1:26">
      <c r="A21" s="129" t="s">
        <v>42</v>
      </c>
      <c r="B21" s="12" t="s">
        <v>159</v>
      </c>
      <c r="C21" s="12" t="s">
        <v>160</v>
      </c>
      <c r="D21" s="12" t="s">
        <v>61</v>
      </c>
      <c r="E21" s="12" t="s">
        <v>62</v>
      </c>
      <c r="F21" s="12" t="s">
        <v>161</v>
      </c>
      <c r="G21" s="12" t="s">
        <v>162</v>
      </c>
      <c r="H21" s="13">
        <v>0.2</v>
      </c>
      <c r="I21" s="13">
        <v>0.2</v>
      </c>
      <c r="J21" s="13"/>
      <c r="K21" s="13"/>
      <c r="L21" s="13"/>
      <c r="M21" s="13"/>
      <c r="N21" s="13">
        <v>0.2</v>
      </c>
      <c r="O21" s="12"/>
      <c r="P21" s="12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23.25" customHeight="1" outlineLevel="1" spans="1:26">
      <c r="A22" s="129" t="s">
        <v>42</v>
      </c>
      <c r="B22" s="12" t="s">
        <v>159</v>
      </c>
      <c r="C22" s="12" t="s">
        <v>160</v>
      </c>
      <c r="D22" s="12" t="s">
        <v>61</v>
      </c>
      <c r="E22" s="12" t="s">
        <v>62</v>
      </c>
      <c r="F22" s="12" t="s">
        <v>163</v>
      </c>
      <c r="G22" s="12" t="s">
        <v>164</v>
      </c>
      <c r="H22" s="13">
        <v>0.4</v>
      </c>
      <c r="I22" s="13">
        <v>0.4</v>
      </c>
      <c r="J22" s="13"/>
      <c r="K22" s="13"/>
      <c r="L22" s="13"/>
      <c r="M22" s="13"/>
      <c r="N22" s="13">
        <v>0.4</v>
      </c>
      <c r="O22" s="12"/>
      <c r="P22" s="12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23.25" customHeight="1" outlineLevel="1" spans="1:26">
      <c r="A23" s="129" t="s">
        <v>42</v>
      </c>
      <c r="B23" s="12" t="s">
        <v>159</v>
      </c>
      <c r="C23" s="12" t="s">
        <v>160</v>
      </c>
      <c r="D23" s="12" t="s">
        <v>61</v>
      </c>
      <c r="E23" s="12" t="s">
        <v>62</v>
      </c>
      <c r="F23" s="12" t="s">
        <v>165</v>
      </c>
      <c r="G23" s="12" t="s">
        <v>166</v>
      </c>
      <c r="H23" s="13">
        <v>1.5</v>
      </c>
      <c r="I23" s="13">
        <v>1.5</v>
      </c>
      <c r="J23" s="13"/>
      <c r="K23" s="13"/>
      <c r="L23" s="13"/>
      <c r="M23" s="13"/>
      <c r="N23" s="13">
        <v>1.5</v>
      </c>
      <c r="O23" s="12"/>
      <c r="P23" s="12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23.25" customHeight="1" outlineLevel="1" spans="1:26">
      <c r="A24" s="129" t="s">
        <v>42</v>
      </c>
      <c r="B24" s="12" t="s">
        <v>159</v>
      </c>
      <c r="C24" s="12" t="s">
        <v>160</v>
      </c>
      <c r="D24" s="12" t="s">
        <v>67</v>
      </c>
      <c r="E24" s="12" t="s">
        <v>68</v>
      </c>
      <c r="F24" s="12" t="s">
        <v>167</v>
      </c>
      <c r="G24" s="12" t="s">
        <v>168</v>
      </c>
      <c r="H24" s="13">
        <v>0.07</v>
      </c>
      <c r="I24" s="13">
        <v>0.07</v>
      </c>
      <c r="J24" s="13"/>
      <c r="K24" s="13"/>
      <c r="L24" s="13"/>
      <c r="M24" s="13"/>
      <c r="N24" s="13">
        <v>0.07</v>
      </c>
      <c r="O24" s="12"/>
      <c r="P24" s="12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23.25" customHeight="1" outlineLevel="1" spans="1:26">
      <c r="A25" s="129" t="s">
        <v>42</v>
      </c>
      <c r="B25" s="12" t="s">
        <v>159</v>
      </c>
      <c r="C25" s="12" t="s">
        <v>160</v>
      </c>
      <c r="D25" s="12" t="s">
        <v>61</v>
      </c>
      <c r="E25" s="12" t="s">
        <v>62</v>
      </c>
      <c r="F25" s="12" t="s">
        <v>169</v>
      </c>
      <c r="G25" s="12" t="s">
        <v>170</v>
      </c>
      <c r="H25" s="13">
        <v>0.84666</v>
      </c>
      <c r="I25" s="13">
        <v>0.84666</v>
      </c>
      <c r="J25" s="13"/>
      <c r="K25" s="13"/>
      <c r="L25" s="13"/>
      <c r="M25" s="13"/>
      <c r="N25" s="13">
        <v>0.84666</v>
      </c>
      <c r="O25" s="12"/>
      <c r="P25" s="12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23.25" customHeight="1" outlineLevel="1" spans="1:26">
      <c r="A26" s="129" t="s">
        <v>42</v>
      </c>
      <c r="B26" s="12" t="s">
        <v>171</v>
      </c>
      <c r="C26" s="12" t="s">
        <v>172</v>
      </c>
      <c r="D26" s="12" t="s">
        <v>61</v>
      </c>
      <c r="E26" s="12" t="s">
        <v>62</v>
      </c>
      <c r="F26" s="12" t="s">
        <v>173</v>
      </c>
      <c r="G26" s="12" t="s">
        <v>174</v>
      </c>
      <c r="H26" s="13">
        <v>6.3</v>
      </c>
      <c r="I26" s="13">
        <v>6.3</v>
      </c>
      <c r="J26" s="13"/>
      <c r="K26" s="13"/>
      <c r="L26" s="13"/>
      <c r="M26" s="13"/>
      <c r="N26" s="13">
        <v>6.3</v>
      </c>
      <c r="O26" s="12"/>
      <c r="P26" s="12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23.25" customHeight="1" spans="1:26">
      <c r="A27" s="129" t="s">
        <v>42</v>
      </c>
      <c r="B27" s="12" t="s">
        <v>175</v>
      </c>
      <c r="C27" s="12" t="s">
        <v>176</v>
      </c>
      <c r="D27" s="12" t="s">
        <v>67</v>
      </c>
      <c r="E27" s="12" t="s">
        <v>68</v>
      </c>
      <c r="F27" s="12" t="s">
        <v>177</v>
      </c>
      <c r="G27" s="12" t="s">
        <v>176</v>
      </c>
      <c r="H27" s="13">
        <v>6.44784</v>
      </c>
      <c r="I27" s="13">
        <v>6.44784</v>
      </c>
      <c r="J27" s="13"/>
      <c r="K27" s="13"/>
      <c r="L27" s="13"/>
      <c r="M27" s="13"/>
      <c r="N27" s="13">
        <v>6.44784</v>
      </c>
      <c r="O27" s="12"/>
      <c r="P27" s="12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7.25" customHeight="1" spans="1:26">
      <c r="A28" s="130" t="s">
        <v>87</v>
      </c>
      <c r="B28" s="131"/>
      <c r="C28" s="131"/>
      <c r="D28" s="131"/>
      <c r="E28" s="131"/>
      <c r="F28" s="131"/>
      <c r="G28" s="132"/>
      <c r="H28" s="13">
        <v>134.75</v>
      </c>
      <c r="I28" s="13">
        <v>134.75</v>
      </c>
      <c r="J28" s="13"/>
      <c r="K28" s="13"/>
      <c r="L28" s="13"/>
      <c r="M28" s="13"/>
      <c r="N28" s="13">
        <v>134.75</v>
      </c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03"/>
      <c r="E1" s="104"/>
      <c r="F1" s="104"/>
      <c r="G1" s="104"/>
      <c r="H1" s="104"/>
      <c r="U1" s="103"/>
      <c r="W1" s="116" t="s">
        <v>178</v>
      </c>
    </row>
    <row r="2" ht="27.75" customHeight="1" spans="1:23">
      <c r="A2" s="17" t="s">
        <v>179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ht="13.5" customHeight="1" spans="1:23">
      <c r="A3" s="19" t="str">
        <f>"单位名称："&amp;"师宗县科学技术协会"</f>
        <v>单位名称：师宗县科学技术协会</v>
      </c>
      <c r="B3" s="105"/>
      <c r="C3" s="105"/>
      <c r="D3" s="105"/>
      <c r="E3" s="105"/>
      <c r="F3" s="105"/>
      <c r="G3" s="105"/>
      <c r="H3" s="105"/>
      <c r="I3" s="112"/>
      <c r="J3" s="112"/>
      <c r="K3" s="112"/>
      <c r="L3" s="112"/>
      <c r="M3" s="112"/>
      <c r="N3" s="112"/>
      <c r="O3" s="112"/>
      <c r="P3" s="112"/>
      <c r="Q3" s="112"/>
      <c r="U3" s="103"/>
      <c r="W3" s="223" t="s">
        <v>2</v>
      </c>
    </row>
    <row r="4" ht="21.75" customHeight="1" spans="1:23">
      <c r="A4" s="106" t="s">
        <v>180</v>
      </c>
      <c r="B4" s="33" t="s">
        <v>122</v>
      </c>
      <c r="C4" s="106" t="s">
        <v>123</v>
      </c>
      <c r="D4" s="106" t="s">
        <v>121</v>
      </c>
      <c r="E4" s="33" t="s">
        <v>124</v>
      </c>
      <c r="F4" s="33" t="s">
        <v>125</v>
      </c>
      <c r="G4" s="33" t="s">
        <v>181</v>
      </c>
      <c r="H4" s="33" t="s">
        <v>182</v>
      </c>
      <c r="I4" s="32" t="s">
        <v>28</v>
      </c>
      <c r="J4" s="32" t="s">
        <v>183</v>
      </c>
      <c r="K4" s="32"/>
      <c r="L4" s="32"/>
      <c r="M4" s="32"/>
      <c r="N4" s="32" t="s">
        <v>130</v>
      </c>
      <c r="O4" s="32"/>
      <c r="P4" s="32"/>
      <c r="Q4" s="33" t="s">
        <v>34</v>
      </c>
      <c r="R4" s="32" t="s">
        <v>35</v>
      </c>
      <c r="S4" s="32"/>
      <c r="T4" s="32"/>
      <c r="U4" s="32"/>
      <c r="V4" s="32"/>
      <c r="W4" s="32"/>
    </row>
    <row r="5" ht="21.75" customHeight="1" spans="1:23">
      <c r="A5" s="106"/>
      <c r="B5" s="32"/>
      <c r="C5" s="106"/>
      <c r="D5" s="106"/>
      <c r="E5" s="107"/>
      <c r="F5" s="107"/>
      <c r="G5" s="107"/>
      <c r="H5" s="107"/>
      <c r="I5" s="32"/>
      <c r="J5" s="113" t="s">
        <v>31</v>
      </c>
      <c r="K5" s="32"/>
      <c r="L5" s="33" t="s">
        <v>32</v>
      </c>
      <c r="M5" s="33" t="s">
        <v>33</v>
      </c>
      <c r="N5" s="33" t="s">
        <v>31</v>
      </c>
      <c r="O5" s="33" t="s">
        <v>32</v>
      </c>
      <c r="P5" s="33" t="s">
        <v>33</v>
      </c>
      <c r="Q5" s="107"/>
      <c r="R5" s="33" t="s">
        <v>30</v>
      </c>
      <c r="S5" s="33" t="s">
        <v>36</v>
      </c>
      <c r="T5" s="33" t="s">
        <v>137</v>
      </c>
      <c r="U5" s="33" t="s">
        <v>38</v>
      </c>
      <c r="V5" s="33" t="s">
        <v>39</v>
      </c>
      <c r="W5" s="33" t="s">
        <v>40</v>
      </c>
    </row>
    <row r="6" ht="21" customHeight="1" spans="1:23">
      <c r="A6" s="32"/>
      <c r="B6" s="32"/>
      <c r="C6" s="32"/>
      <c r="D6" s="32"/>
      <c r="E6" s="32"/>
      <c r="F6" s="32"/>
      <c r="G6" s="32"/>
      <c r="H6" s="32"/>
      <c r="I6" s="32"/>
      <c r="J6" s="114" t="s">
        <v>30</v>
      </c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ht="39.75" customHeight="1" spans="1:23">
      <c r="A7" s="106"/>
      <c r="B7" s="32"/>
      <c r="C7" s="106"/>
      <c r="D7" s="106"/>
      <c r="E7" s="33"/>
      <c r="F7" s="33"/>
      <c r="G7" s="33"/>
      <c r="H7" s="33"/>
      <c r="I7" s="32"/>
      <c r="J7" s="11" t="s">
        <v>30</v>
      </c>
      <c r="K7" s="11" t="s">
        <v>184</v>
      </c>
      <c r="L7" s="33"/>
      <c r="M7" s="33"/>
      <c r="N7" s="33"/>
      <c r="O7" s="33"/>
      <c r="P7" s="33"/>
      <c r="Q7" s="33"/>
      <c r="R7" s="33"/>
      <c r="S7" s="33"/>
      <c r="T7" s="33"/>
      <c r="U7" s="32"/>
      <c r="V7" s="33"/>
      <c r="W7" s="33"/>
    </row>
    <row r="8" ht="15" customHeight="1" spans="1:23">
      <c r="A8" s="108">
        <v>1</v>
      </c>
      <c r="B8" s="108">
        <v>2</v>
      </c>
      <c r="C8" s="108">
        <v>3</v>
      </c>
      <c r="D8" s="108">
        <v>4</v>
      </c>
      <c r="E8" s="108">
        <v>5</v>
      </c>
      <c r="F8" s="108">
        <v>6</v>
      </c>
      <c r="G8" s="108">
        <v>7</v>
      </c>
      <c r="H8" s="108">
        <v>8</v>
      </c>
      <c r="I8" s="108">
        <v>9</v>
      </c>
      <c r="J8" s="108">
        <v>10</v>
      </c>
      <c r="K8" s="108">
        <v>11</v>
      </c>
      <c r="L8" s="115">
        <v>12</v>
      </c>
      <c r="M8" s="115">
        <v>13</v>
      </c>
      <c r="N8" s="115">
        <v>14</v>
      </c>
      <c r="O8" s="115">
        <v>15</v>
      </c>
      <c r="P8" s="115">
        <v>16</v>
      </c>
      <c r="Q8" s="115">
        <v>17</v>
      </c>
      <c r="R8" s="115">
        <v>18</v>
      </c>
      <c r="S8" s="115">
        <v>19</v>
      </c>
      <c r="T8" s="115">
        <v>20</v>
      </c>
      <c r="U8" s="108">
        <v>21</v>
      </c>
      <c r="V8" s="108">
        <v>22</v>
      </c>
      <c r="W8" s="108">
        <v>23</v>
      </c>
    </row>
    <row r="9" ht="21" customHeight="1" spans="1:23">
      <c r="A9" s="22"/>
      <c r="B9" s="22"/>
      <c r="C9" s="12"/>
      <c r="D9" s="22"/>
      <c r="E9" s="22"/>
      <c r="F9" s="22"/>
      <c r="G9" s="22"/>
      <c r="H9" s="2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ht="23.25" customHeight="1" spans="1:23">
      <c r="A10" s="12"/>
      <c r="B10" s="12"/>
      <c r="C10" s="12"/>
      <c r="D10" s="12"/>
      <c r="E10" s="12"/>
      <c r="F10" s="12"/>
      <c r="G10" s="12"/>
      <c r="H10" s="12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ht="18.75" customHeight="1" spans="1:23">
      <c r="A11" s="109" t="s">
        <v>87</v>
      </c>
      <c r="B11" s="110"/>
      <c r="C11" s="110"/>
      <c r="D11" s="110"/>
      <c r="E11" s="110"/>
      <c r="F11" s="110"/>
      <c r="G11" s="110"/>
      <c r="H11" s="111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customHeight="1" spans="1:1">
      <c r="A12" t="s">
        <v>185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23" t="s">
        <v>186</v>
      </c>
    </row>
    <row r="2" ht="28.5" customHeight="1" spans="2:11">
      <c r="B2" s="16" t="s">
        <v>187</v>
      </c>
      <c r="C2" s="17"/>
      <c r="D2" s="17"/>
      <c r="E2" s="17"/>
      <c r="F2" s="17"/>
      <c r="G2" s="18"/>
      <c r="H2" s="17"/>
      <c r="I2" s="18"/>
      <c r="J2" s="18"/>
      <c r="K2" s="17"/>
    </row>
    <row r="3" ht="17.25" customHeight="1" spans="1:2">
      <c r="A3" t="str">
        <f>"单位名称："&amp;"师宗县科学技术协会"</f>
        <v>单位名称：师宗县科学技术协会</v>
      </c>
      <c r="B3" s="19"/>
    </row>
    <row r="4" ht="44.25" customHeight="1" spans="1:11">
      <c r="A4" s="98" t="s">
        <v>122</v>
      </c>
      <c r="B4" s="11" t="s">
        <v>188</v>
      </c>
      <c r="C4" s="11" t="s">
        <v>189</v>
      </c>
      <c r="D4" s="11" t="s">
        <v>190</v>
      </c>
      <c r="E4" s="11" t="s">
        <v>191</v>
      </c>
      <c r="F4" s="11" t="s">
        <v>192</v>
      </c>
      <c r="G4" s="20" t="s">
        <v>193</v>
      </c>
      <c r="H4" s="11" t="s">
        <v>194</v>
      </c>
      <c r="I4" s="20" t="s">
        <v>195</v>
      </c>
      <c r="J4" s="20" t="s">
        <v>196</v>
      </c>
      <c r="K4" s="11" t="s">
        <v>197</v>
      </c>
    </row>
    <row r="5" ht="18.75" customHeight="1" spans="1:11">
      <c r="A5" s="99">
        <v>1</v>
      </c>
      <c r="B5" s="100">
        <v>2</v>
      </c>
      <c r="C5" s="100">
        <v>3</v>
      </c>
      <c r="D5" s="100">
        <v>4</v>
      </c>
      <c r="E5" s="100">
        <v>5</v>
      </c>
      <c r="F5" s="100">
        <v>6</v>
      </c>
      <c r="G5" s="101">
        <v>7</v>
      </c>
      <c r="H5" s="100">
        <v>8</v>
      </c>
      <c r="I5" s="101">
        <v>9</v>
      </c>
      <c r="J5" s="101">
        <v>10</v>
      </c>
      <c r="K5" s="100">
        <v>11</v>
      </c>
    </row>
    <row r="6" ht="21.75" customHeight="1" spans="1:11">
      <c r="A6" s="22"/>
      <c r="B6" s="12"/>
      <c r="C6" s="22"/>
      <c r="D6" s="22"/>
      <c r="E6" s="22"/>
      <c r="F6" s="22"/>
      <c r="G6" s="22"/>
      <c r="H6" s="22"/>
      <c r="I6" s="22"/>
      <c r="J6" s="22"/>
      <c r="K6" s="22"/>
    </row>
    <row r="7" ht="19.5" customHeight="1" spans="1:11">
      <c r="A7" s="10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customHeight="1" spans="1:1">
      <c r="A8" t="s">
        <v>198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政府购买服务预算表08</vt:lpstr>
      <vt:lpstr>省对下转移支付预算表09-1</vt:lpstr>
      <vt:lpstr>省对下转移支付绩效目标表09-2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2025-01-22T09:31:00Z</dcterms:created>
  <dcterms:modified xsi:type="dcterms:W3CDTF">2025-02-05T10:23:10Z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