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5" activeTab="5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'一般公共预算“三公”经费支出预算表03'!$A:$A,'一般公共预算“三公”经费支出预算表03'!$1:$1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'政府性基金预算支出预算表06'!$A:$A,'政府性基金预算支出预算表06'!$1:$1</definedName>
    <definedName name="_xlnm.Print_Titles" localSheetId="12">'国有资本经营预算支出表07'!$A:$A,'国有资本经营预算支出表07'!$1:$1</definedName>
    <definedName name="_xlnm.Print_Titles" localSheetId="13">'部门政府采购预算表08'!$A:$A,'部门政府采购预算表08'!$1:$1</definedName>
    <definedName name="_xlnm.Print_Titles" localSheetId="14">'政府购买服务预算表09'!$A:$A,'政府购买服务预算表09'!$1:$1</definedName>
    <definedName name="_xlnm.Print_Titles" localSheetId="15">'县对下转移支付预算表10-1'!$A:$A,'县对下转移支付预算表10-1'!$1:$1</definedName>
    <definedName name="_xlnm.Print_Titles" localSheetId="16">'县对下转移支付绩效目标表10-2'!$A:$A,'县对下转移支付绩效目标表10-2'!$1:$1</definedName>
    <definedName name="_xlnm.Print_Titles" localSheetId="17">'新增资产配置表11'!$A:$A,'新增资产配置表11'!$1:$1</definedName>
    <definedName name="_xlnm.Print_Titles" localSheetId="18">'上级补助项目支出预算表12'!$A:$A,'上级补助项目支出预算表12'!$1:$1</definedName>
    <definedName name="_xlnm.Print_Titles" localSheetId="19">'部门项目中期规划预算表13'!$A:$A,'部门项目中期规划预算表13'!$1:$1</definedName>
  </definedNames>
  <calcPr fullCalcOnLoad="1"/>
</workbook>
</file>

<file path=xl/sharedStrings.xml><?xml version="1.0" encoding="utf-8"?>
<sst xmlns="http://schemas.openxmlformats.org/spreadsheetml/2006/main" count="1227" uniqueCount="473">
  <si>
    <t>预算01-1表</t>
  </si>
  <si>
    <t>财务收支预算总表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</si>
  <si>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</si>
  <si>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</si>
  <si>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</si>
  <si>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</si>
  <si>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</si>
  <si>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</si>
  <si>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</si>
  <si>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</si>
  <si>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</si>
  <si>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</si>
  <si>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</si>
  <si>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</si>
  <si>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</si>
  <si>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</si>
  <si>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</si>
  <si>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</si>
  <si>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</si>
  <si>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</si>
  <si>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</si>
  <si>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</si>
  <si>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</si>
  <si>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</si>
  <si>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</si>
  <si>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</si>
  <si>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</si>
  <si>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</si>
  <si>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</si>
  <si>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</si>
  <si>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</si>
  <si>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</si>
  <si>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</si>
  <si>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</si>
  <si>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</si>
  <si>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</si>
  <si>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</si>
  <si>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</si>
  <si>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</si>
  <si>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</si>
  <si>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</si>
  <si>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101</t>
  </si>
  <si>
    <t>师宗县人民政府办公室</t>
  </si>
  <si>
    <t>101001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</si>
  <si>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</si>
  <si>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</si>
  <si>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</si>
  <si>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</si>
  <si>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</si>
  <si>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</si>
  <si>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</si>
  <si>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</si>
  <si>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</si>
  <si>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</si>
  <si>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</si>
  <si>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</si>
  <si>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</si>
  <si>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</si>
  <si>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</si>
  <si>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</si>
  <si>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</si>
  <si>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</si>
  <si>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</si>
  <si>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</si>
  <si>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</si>
  <si>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</si>
  <si>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</si>
  <si>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</si>
  <si>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</si>
  <si>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</si>
  <si>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</si>
  <si>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</si>
  <si>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</si>
  <si>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</si>
  <si>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</si>
  <si>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</si>
  <si>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</si>
  <si>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</si>
  <si>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</si>
  <si>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</si>
  <si>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</si>
  <si>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</si>
  <si>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</si>
  <si>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</si>
  <si>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</si>
  <si>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</si>
  <si>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</si>
  <si>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</si>
  <si>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</si>
  <si>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</si>
  <si>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</si>
  <si>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</si>
  <si>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</si>
  <si>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</si>
  <si>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</si>
  <si>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</si>
  <si>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</si>
  <si>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/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</si>
  <si>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</si>
  <si>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</si>
  <si>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</si>
  <si>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</si>
  <si>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</si>
  <si>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</si>
  <si>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</si>
  <si>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</si>
  <si>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</si>
  <si>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</si>
  <si>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</si>
  <si>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</si>
  <si>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</si>
  <si>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</si>
  <si>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</si>
  <si>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</si>
  <si>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</si>
  <si>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</si>
  <si>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</si>
  <si>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</si>
  <si>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</si>
  <si>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</si>
  <si>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</si>
  <si>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</si>
  <si>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</si>
  <si>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</si>
  <si>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</si>
  <si>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</si>
  <si>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</si>
  <si>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</si>
  <si>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</si>
  <si>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</si>
  <si>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</si>
  <si>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</si>
  <si>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</si>
  <si>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</si>
  <si>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</si>
  <si>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</si>
  <si>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</si>
  <si>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</si>
  <si>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</si>
  <si>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</si>
  <si>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</si>
  <si>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社会保险基金预算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</si>
  <si>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</si>
  <si>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</si>
  <si>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</si>
  <si>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</si>
  <si>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</si>
  <si>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</si>
  <si>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</si>
  <si>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</si>
  <si>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</si>
  <si>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</si>
  <si>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</si>
  <si>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</si>
  <si>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</si>
  <si>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</si>
  <si>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</si>
  <si>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</si>
  <si>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</si>
  <si>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</si>
  <si>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</si>
  <si>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</si>
  <si>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</si>
  <si>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</si>
  <si>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</si>
  <si>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</si>
  <si>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</si>
  <si>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</si>
  <si>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</si>
  <si>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</si>
  <si>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</si>
  <si>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</si>
  <si>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</si>
  <si>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</si>
  <si>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</si>
  <si>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</si>
  <si>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</si>
  <si>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</si>
  <si>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</si>
  <si>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</si>
  <si>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</si>
  <si>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</si>
  <si>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</si>
  <si>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</si>
  <si>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09</t>
  </si>
  <si>
    <t>职业年金缴费</t>
  </si>
  <si>
    <t>会议费</t>
  </si>
  <si>
    <t>职工基本医疗保险缴费</t>
  </si>
  <si>
    <t>培训费</t>
  </si>
  <si>
    <t>其他社会保障缴费</t>
  </si>
  <si>
    <t>05</t>
  </si>
  <si>
    <t>委托业务费</t>
  </si>
  <si>
    <t>06</t>
  </si>
  <si>
    <t>公务接待费</t>
  </si>
  <si>
    <t>公务用车运行维护费</t>
  </si>
  <si>
    <t>302</t>
  </si>
  <si>
    <t>商品和服务支出</t>
  </si>
  <si>
    <t>维修（护）费</t>
  </si>
  <si>
    <t>办公费</t>
  </si>
  <si>
    <t>505</t>
  </si>
  <si>
    <t>对事业单位经常性补助</t>
  </si>
  <si>
    <t>水费</t>
  </si>
  <si>
    <t>电费</t>
  </si>
  <si>
    <t>邮电费</t>
  </si>
  <si>
    <t>509</t>
  </si>
  <si>
    <t>对个人和家庭的补助</t>
  </si>
  <si>
    <t>差旅费</t>
  </si>
  <si>
    <t>社会福利和救助</t>
  </si>
  <si>
    <t>离退休费</t>
  </si>
  <si>
    <t>15</t>
  </si>
  <si>
    <t>16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</si>
  <si>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</si>
  <si>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</si>
  <si>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</si>
  <si>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</si>
  <si>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</si>
  <si>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</si>
  <si>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</si>
  <si>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</si>
  <si>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</si>
  <si>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离休费</t>
  </si>
  <si>
    <t>退休费</t>
  </si>
  <si>
    <t>生活补助</t>
  </si>
  <si>
    <t>医疗费补助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</si>
  <si>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</si>
  <si>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</si>
  <si>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</si>
  <si>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</si>
  <si>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</si>
  <si>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</si>
  <si>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</si>
  <si>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</si>
  <si>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</si>
  <si>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</si>
  <si>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</si>
  <si>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</si>
  <si>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</si>
  <si>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</si>
  <si>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</si>
  <si>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</si>
  <si>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</si>
  <si>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</si>
  <si>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</si>
  <si>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</si>
  <si>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</si>
  <si>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</si>
  <si>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</si>
  <si>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</si>
  <si>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</si>
  <si>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</si>
  <si>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</si>
  <si>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530323210000000003813</t>
  </si>
  <si>
    <t>行政人员支出工资</t>
  </si>
  <si>
    <t>30101</t>
  </si>
  <si>
    <t>530323210000000003814</t>
  </si>
  <si>
    <t>事业人员支出工资</t>
  </si>
  <si>
    <t>30102</t>
  </si>
  <si>
    <t>30103</t>
  </si>
  <si>
    <t>30107</t>
  </si>
  <si>
    <t>530323210000000003815</t>
  </si>
  <si>
    <t>30108</t>
  </si>
  <si>
    <t>30110</t>
  </si>
  <si>
    <t>30112</t>
  </si>
  <si>
    <t>530323210000000003816</t>
  </si>
  <si>
    <t>30113</t>
  </si>
  <si>
    <t>530323210000000003823</t>
  </si>
  <si>
    <t>其他公用支出</t>
  </si>
  <si>
    <t>30201</t>
  </si>
  <si>
    <t>30205</t>
  </si>
  <si>
    <t>30206</t>
  </si>
  <si>
    <t>30207</t>
  </si>
  <si>
    <t>30211</t>
  </si>
  <si>
    <t>30215</t>
  </si>
  <si>
    <t>30216</t>
  </si>
  <si>
    <t>530323210000000003819</t>
  </si>
  <si>
    <t>30217</t>
  </si>
  <si>
    <t>530323210000000003822</t>
  </si>
  <si>
    <t>30228</t>
  </si>
  <si>
    <t>30229</t>
  </si>
  <si>
    <t>530323210000000005383</t>
  </si>
  <si>
    <t>30231</t>
  </si>
  <si>
    <t>530323210000000003820</t>
  </si>
  <si>
    <t>行政人员公务交通补贴</t>
  </si>
  <si>
    <t>30239</t>
  </si>
  <si>
    <t>530323231100001262019</t>
  </si>
  <si>
    <t>30301</t>
  </si>
  <si>
    <t>530323231100001262020</t>
  </si>
  <si>
    <t>30302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</si>
  <si>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</si>
  <si>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</si>
  <si>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</si>
  <si>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</si>
  <si>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</si>
  <si>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</si>
  <si>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</si>
  <si>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春节慰问经费</t>
  </si>
  <si>
    <t>专项业务类</t>
  </si>
  <si>
    <t>530323241100002412308</t>
  </si>
  <si>
    <t>30305</t>
  </si>
  <si>
    <t>师宗县OA系统专项经费</t>
  </si>
  <si>
    <t>530323231100001277563</t>
  </si>
  <si>
    <t>30213</t>
  </si>
  <si>
    <t>师宗县公务用车管理服务信息平台运维经费</t>
  </si>
  <si>
    <t>530323231100001277520</t>
  </si>
  <si>
    <t>遗属补助经费</t>
  </si>
  <si>
    <t>民生类</t>
  </si>
  <si>
    <t>530323241100002286875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</si>
  <si>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</si>
  <si>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</si>
  <si>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</si>
  <si>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</si>
  <si>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</si>
  <si>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</si>
  <si>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</si>
  <si>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</si>
  <si>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</si>
  <si>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</si>
  <si>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</si>
  <si>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</si>
  <si>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530323241100002412673</t>
  </si>
  <si>
    <t>安保经费</t>
  </si>
  <si>
    <t>2024年保洁、保安服务费</t>
  </si>
  <si>
    <t>产出指标</t>
  </si>
  <si>
    <t>数量指标</t>
  </si>
  <si>
    <t>保洁、保安服务12人</t>
  </si>
  <si>
    <t>=</t>
  </si>
  <si>
    <t>人</t>
  </si>
  <si>
    <t>定量指标</t>
  </si>
  <si>
    <t>保洁、保安服务合同</t>
  </si>
  <si>
    <t>成本指标</t>
  </si>
  <si>
    <t>经济成本指标</t>
  </si>
  <si>
    <t>&gt;=</t>
  </si>
  <si>
    <t>98</t>
  </si>
  <si>
    <t>%</t>
  </si>
  <si>
    <t xml:space="preserve">保洁、保安服务合同
</t>
  </si>
  <si>
    <t>效益指标</t>
  </si>
  <si>
    <t>社会效益指标</t>
  </si>
  <si>
    <t>保证办公室干净，维护办公室秩序</t>
  </si>
  <si>
    <t>满意度指标</t>
  </si>
  <si>
    <t>服务对象满意度指标</t>
  </si>
  <si>
    <t>办公室人员满意</t>
  </si>
  <si>
    <t>为确保2024年春节慰问活动顺利开展</t>
  </si>
  <si>
    <t>春节期间在岗职工</t>
  </si>
  <si>
    <t xml:space="preserve">2024年春节慰问活动
</t>
  </si>
  <si>
    <t>慰问对象满意</t>
  </si>
  <si>
    <t>1人遗属补助</t>
  </si>
  <si>
    <t>遗属补助</t>
  </si>
  <si>
    <t xml:space="preserve">遗嘱补助
</t>
  </si>
  <si>
    <t>遗嘱补助</t>
  </si>
  <si>
    <t>530323241100002298930</t>
  </si>
  <si>
    <t>其他人员支出</t>
  </si>
  <si>
    <t>保障其他人员支出</t>
  </si>
  <si>
    <t>聘用人员</t>
  </si>
  <si>
    <t>社会成本指标</t>
  </si>
  <si>
    <t xml:space="preserve">聘用人员
</t>
  </si>
  <si>
    <t>经济效益指标</t>
  </si>
  <si>
    <t>保障发放</t>
  </si>
  <si>
    <t>聘用人员满意</t>
  </si>
  <si>
    <t>安装车载终端292辆，包括平台运行所需要云服务器292个、服务器维护292个、平台短信服务292个、软件升级292个，平台部署服务292个等。</t>
  </si>
  <si>
    <t>安装车载终端</t>
  </si>
  <si>
    <t>292</t>
  </si>
  <si>
    <t>辆</t>
  </si>
  <si>
    <t>安装车载终端292辆</t>
  </si>
  <si>
    <t>保障部门正常运转</t>
  </si>
  <si>
    <t>100</t>
  </si>
  <si>
    <t>安装车载终端148辆</t>
  </si>
  <si>
    <t>使用单位满意度</t>
  </si>
  <si>
    <t>&gt;</t>
  </si>
  <si>
    <t>"1、OA系统配置、管理1000个账号每个账号200元；
2、办公助手、公文收发文管理系统；
3、信息发布、会议管理等；"</t>
  </si>
  <si>
    <t>OA系统使用培训率</t>
  </si>
  <si>
    <t>做好全县领导干部OA系统推广使用培训工作</t>
  </si>
  <si>
    <t>OA系统推广数、使用数</t>
  </si>
  <si>
    <t>使用者满意</t>
  </si>
  <si>
    <t>预算05-3表</t>
  </si>
  <si>
    <t>项目支出绩效目标表（另文下达）</t>
  </si>
  <si>
    <t>说明：师宗县人民政府办公室无项目支出绩效目标（另文下达），故此表为空表。</t>
  </si>
  <si>
    <t>预算06表</t>
  </si>
  <si>
    <t>政府性基金预算支出预算表</t>
  </si>
  <si>
    <t>单位名称：预算科</t>
  </si>
  <si>
    <t>单位名称</t>
  </si>
  <si>
    <t>本年政府性基金预算支出</t>
  </si>
  <si>
    <t>说明：师宗县人民政府办公室无政府性基金预算支出，故此表为空表。</t>
  </si>
  <si>
    <t>国有资本经营预算支出预算表</t>
  </si>
  <si>
    <t>本年国有资本经营预算支出</t>
  </si>
  <si>
    <t>说明：师宗县人民政府办公室无国有资本经营预算支出，故此表为空表。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</si>
  <si>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</si>
  <si>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</si>
  <si>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</si>
  <si>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</si>
  <si>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</si>
  <si>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</si>
  <si>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</si>
  <si>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</si>
  <si>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</si>
  <si>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</si>
  <si>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</si>
  <si>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80480036</t>
  </si>
  <si>
    <t>车辆保险</t>
  </si>
  <si>
    <t>C1804010201 机动车保险服务</t>
  </si>
  <si>
    <t>元</t>
  </si>
  <si>
    <t>车辆维修</t>
  </si>
  <si>
    <t>C23120301 车辆维修和保养服务</t>
  </si>
  <si>
    <t>车辆加油</t>
  </si>
  <si>
    <t>C23120302 车辆加油、添加燃料服务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</si>
  <si>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</si>
  <si>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</si>
  <si>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</si>
  <si>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</si>
  <si>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</si>
  <si>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</si>
  <si>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</si>
  <si>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</si>
  <si>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</si>
  <si>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一般公共服务</t>
  </si>
  <si>
    <t>F0101 其他适宜由社会力量承担的服务事项</t>
  </si>
  <si>
    <t>F 其他适宜由社会力量承担的服务事项</t>
  </si>
  <si>
    <t>201 一般公共服务支出</t>
  </si>
  <si>
    <t>预算10-1表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</si>
  <si>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</si>
  <si>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</si>
  <si>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</si>
  <si>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</si>
  <si>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</si>
  <si>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</si>
  <si>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</si>
  <si>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</si>
  <si>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</si>
  <si>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</si>
  <si>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</si>
  <si>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</si>
  <si>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</si>
  <si>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</si>
  <si>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说明：师宗县人民政府办公室无县对下转移支付预算，故此表为空表。</t>
  </si>
  <si>
    <t>预算10-2表</t>
  </si>
  <si>
    <t>县对下转移支付绩效目标表</t>
  </si>
  <si>
    <t>说明：师宗县人民政府办公室无县对下转移支付，故此表为空表。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</si>
  <si>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</si>
  <si>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</si>
  <si>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</si>
  <si>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</si>
  <si>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</si>
  <si>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</si>
  <si>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</si>
  <si>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</si>
  <si>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</si>
  <si>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通用设备</t>
  </si>
  <si>
    <t>A02010105 便携式计算机</t>
  </si>
  <si>
    <t>计算机</t>
  </si>
  <si>
    <t>台</t>
  </si>
  <si>
    <t>家具用具</t>
  </si>
  <si>
    <t>A060399 其他椅凳类</t>
  </si>
  <si>
    <t>办公桌、椅类</t>
  </si>
  <si>
    <t>套</t>
  </si>
  <si>
    <t>A060499其他沙发类</t>
  </si>
  <si>
    <t>办公沙发类</t>
  </si>
  <si>
    <r>
      <rPr>
        <sz val="10"/>
        <color indexed="8"/>
        <rFont val="宋体"/>
        <family val="0"/>
      </rPr>
      <t xml:space="preserve">A0201060199 </t>
    </r>
    <r>
      <rPr>
        <sz val="10"/>
        <color indexed="8"/>
        <rFont val="宋体"/>
        <family val="0"/>
      </rPr>
      <t>其他打印设备</t>
    </r>
  </si>
  <si>
    <t>多功能一体机</t>
  </si>
  <si>
    <t>预算12表</t>
  </si>
  <si>
    <t>上级补助项目支出预算表</t>
  </si>
  <si>
    <t>单位：万元</t>
  </si>
  <si>
    <t>上级补助</t>
  </si>
  <si>
    <t>说明：师宗县人民政府办公室无上级补助项目支出预算，故此表为空表。</t>
  </si>
  <si>
    <t>预算13表</t>
  </si>
  <si>
    <t>部门项目中期规划预算表</t>
  </si>
  <si>
    <t>项目级次</t>
  </si>
  <si>
    <t>2024年</t>
  </si>
  <si>
    <t>2025年</t>
  </si>
  <si>
    <t>2026年</t>
  </si>
  <si>
    <t>116 其他人员支出</t>
  </si>
  <si>
    <t>本级</t>
  </si>
  <si>
    <t>216 其他公用支出</t>
  </si>
  <si>
    <t>311 专项业务类</t>
  </si>
  <si>
    <t>312 民生类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</si>
</sst>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;@"/>
    <numFmt numFmtId="177" formatCode="yyyy/mm/dd\ hh:mm:ss"/>
    <numFmt numFmtId="178" formatCode="0.00_);[Red]\-0.00\ "/>
    <numFmt numFmtId="179" formatCode="yyyy/mm/dd"/>
    <numFmt numFmtId="180" formatCode="hh:mm:ss"/>
    <numFmt numFmtId="181" formatCode="#,##0.00;\-#,##0.00;;@"/>
    <numFmt numFmtId="182" formatCode="#,##0.00_ "/>
    <numFmt numFmtId="183" formatCode="0.00_ "/>
    <numFmt numFmtId="184" formatCode="#,##0.00_);[Red]\-#,##0.00\ "/>
  </numFmts>
  <fonts count="9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32"/>
      <color indexed="8"/>
      <name val="宋体"/>
      <family val="0"/>
    </font>
    <font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SimSun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8"/>
      <color indexed="8"/>
      <name val="Microsoft Sans Serif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Microsoft Sans Serif"/>
      <family val="2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9"/>
      <color rgb="FF000000"/>
      <name val="Microsoft YaHei UI"/>
      <family val="2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23"/>
      <color rgb="FF000000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rgb="FF000000"/>
      <name val="Arial"/>
      <family val="2"/>
    </font>
    <font>
      <sz val="10"/>
      <color rgb="FFFFFFFF"/>
      <name val="宋体"/>
      <family val="0"/>
    </font>
    <font>
      <b/>
      <sz val="22"/>
      <color rgb="FF000000"/>
      <name val="宋体"/>
      <family val="0"/>
    </font>
    <font>
      <b/>
      <sz val="10"/>
      <color rgb="FF000000"/>
      <name val="宋体"/>
      <family val="0"/>
    </font>
    <font>
      <sz val="20"/>
      <color rgb="FF000000"/>
      <name val="Microsoft Sans Serif"/>
      <family val="2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sz val="18"/>
      <color rgb="FF000000"/>
      <name val="Microsoft Sans Serif"/>
      <family val="2"/>
    </font>
    <font>
      <sz val="12"/>
      <color rgb="FF000000"/>
      <name val="宋体"/>
      <family val="0"/>
    </font>
    <font>
      <sz val="32"/>
      <color rgb="FF000000"/>
      <name val="宋体"/>
      <family val="0"/>
    </font>
    <font>
      <sz val="9"/>
      <color theme="1"/>
      <name val="宋体"/>
      <family val="0"/>
    </font>
    <font>
      <sz val="10"/>
      <color indexed="8"/>
      <name val="Calibri Light"/>
      <family val="0"/>
    </font>
    <font>
      <sz val="10"/>
      <color rgb="FF000000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9"/>
      <color theme="1"/>
      <name val="Calibri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9"/>
      <color rgb="FF000000"/>
      <name val="SimSun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b/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0.5"/>
      <color rgb="FF000000"/>
      <name val="Calibri"/>
      <family val="0"/>
    </font>
    <font>
      <sz val="10.5"/>
      <color theme="1"/>
      <name val="normal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 horizontal="right"/>
      <protection/>
    </xf>
    <xf numFmtId="0" fontId="47" fillId="0" borderId="1">
      <alignment horizontal="center" vertical="center"/>
      <protection locked="0"/>
    </xf>
    <xf numFmtId="0" fontId="47" fillId="0" borderId="2">
      <alignment horizontal="center" vertical="center" wrapText="1"/>
      <protection/>
    </xf>
    <xf numFmtId="0" fontId="47" fillId="0" borderId="3">
      <alignment horizontal="center" vertical="center"/>
      <protection locked="0"/>
    </xf>
    <xf numFmtId="0" fontId="46" fillId="0" borderId="0">
      <alignment horizontal="right" vertical="center"/>
      <protection locked="0"/>
    </xf>
    <xf numFmtId="44" fontId="0" fillId="0" borderId="0" applyFont="0" applyFill="0" applyBorder="0" applyAlignment="0" applyProtection="0"/>
    <xf numFmtId="0" fontId="48" fillId="0" borderId="0">
      <alignment horizontal="center" vertical="center"/>
      <protection/>
    </xf>
    <xf numFmtId="0" fontId="47" fillId="0" borderId="0">
      <alignment/>
      <protection/>
    </xf>
    <xf numFmtId="0" fontId="49" fillId="0" borderId="0">
      <alignment vertical="top"/>
      <protection locked="0"/>
    </xf>
    <xf numFmtId="0" fontId="50" fillId="2" borderId="4" applyNumberFormat="0" applyAlignment="0" applyProtection="0"/>
    <xf numFmtId="49" fontId="47" fillId="0" borderId="1">
      <alignment horizontal="center" vertical="center" wrapText="1"/>
      <protection/>
    </xf>
    <xf numFmtId="0" fontId="46" fillId="0" borderId="5">
      <alignment horizontal="center" vertical="center" wrapText="1"/>
      <protection locked="0"/>
    </xf>
    <xf numFmtId="0" fontId="0" fillId="3" borderId="0" applyNumberFormat="0" applyBorder="0" applyAlignment="0" applyProtection="0"/>
    <xf numFmtId="0" fontId="47" fillId="0" borderId="6">
      <alignment horizontal="center" vertical="center"/>
      <protection/>
    </xf>
    <xf numFmtId="0" fontId="46" fillId="0" borderId="7">
      <alignment horizontal="center" vertical="center"/>
      <protection locked="0"/>
    </xf>
    <xf numFmtId="41" fontId="0" fillId="0" borderId="0" applyFont="0" applyFill="0" applyBorder="0" applyAlignment="0" applyProtection="0"/>
    <xf numFmtId="4" fontId="51" fillId="0" borderId="8">
      <alignment horizontal="right" vertical="center"/>
      <protection locked="0"/>
    </xf>
    <xf numFmtId="0" fontId="47" fillId="0" borderId="0">
      <alignment/>
      <protection/>
    </xf>
    <xf numFmtId="0" fontId="47" fillId="0" borderId="0">
      <alignment horizontal="left" vertical="center"/>
      <protection locked="0"/>
    </xf>
    <xf numFmtId="177" fontId="10" fillId="0" borderId="6">
      <alignment horizontal="right" vertical="center"/>
      <protection/>
    </xf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8">
      <alignment horizontal="center" vertical="center"/>
      <protection/>
    </xf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46" fillId="0" borderId="1">
      <alignment horizontal="center" vertical="center" wrapText="1"/>
      <protection locked="0"/>
    </xf>
    <xf numFmtId="9" fontId="0" fillId="0" borderId="0" applyFont="0" applyFill="0" applyBorder="0" applyAlignment="0" applyProtection="0"/>
    <xf numFmtId="0" fontId="46" fillId="0" borderId="6">
      <alignment horizontal="center" vertical="center"/>
      <protection locked="0"/>
    </xf>
    <xf numFmtId="0" fontId="51" fillId="0" borderId="6">
      <alignment horizontal="right" vertical="center" wrapText="1"/>
      <protection/>
    </xf>
    <xf numFmtId="0" fontId="51" fillId="0" borderId="8">
      <alignment horizontal="left" vertical="center"/>
      <protection/>
    </xf>
    <xf numFmtId="0" fontId="47" fillId="0" borderId="9">
      <alignment horizontal="center" vertical="center" wrapText="1"/>
      <protection locked="0"/>
    </xf>
    <xf numFmtId="0" fontId="55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47" fillId="0" borderId="10">
      <alignment horizontal="center" vertical="center"/>
      <protection/>
    </xf>
    <xf numFmtId="0" fontId="49" fillId="0" borderId="0">
      <alignment vertical="top"/>
      <protection locked="0"/>
    </xf>
    <xf numFmtId="0" fontId="47" fillId="0" borderId="2">
      <alignment horizontal="center" vertical="center" wrapText="1"/>
      <protection locked="0"/>
    </xf>
    <xf numFmtId="0" fontId="51" fillId="0" borderId="0">
      <alignment horizontal="right" vertical="center"/>
      <protection/>
    </xf>
    <xf numFmtId="0" fontId="0" fillId="7" borderId="11" applyNumberFormat="0" applyFont="0" applyAlignment="0" applyProtection="0"/>
    <xf numFmtId="0" fontId="51" fillId="0" borderId="7">
      <alignment horizontal="left" vertical="center"/>
      <protection locked="0"/>
    </xf>
    <xf numFmtId="4" fontId="51" fillId="0" borderId="6">
      <alignment horizontal="right" vertical="center"/>
      <protection locked="0"/>
    </xf>
    <xf numFmtId="0" fontId="51" fillId="0" borderId="8">
      <alignment horizontal="left" vertical="center" wrapText="1"/>
      <protection/>
    </xf>
    <xf numFmtId="0" fontId="47" fillId="0" borderId="8">
      <alignment horizontal="center" vertical="center"/>
      <protection locked="0"/>
    </xf>
    <xf numFmtId="0" fontId="47" fillId="0" borderId="6">
      <alignment vertical="center" wrapText="1"/>
      <protection/>
    </xf>
    <xf numFmtId="0" fontId="53" fillId="8" borderId="0" applyNumberFormat="0" applyBorder="0" applyAlignment="0" applyProtection="0"/>
    <xf numFmtId="0" fontId="46" fillId="0" borderId="0">
      <alignment/>
      <protection/>
    </xf>
    <xf numFmtId="49" fontId="46" fillId="0" borderId="6">
      <alignment horizontal="center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46" fillId="0" borderId="0">
      <alignment vertical="top"/>
      <protection/>
    </xf>
    <xf numFmtId="0" fontId="61" fillId="0" borderId="12" applyNumberFormat="0" applyFill="0" applyAlignment="0" applyProtection="0"/>
    <xf numFmtId="0" fontId="62" fillId="0" borderId="0">
      <alignment horizontal="center" vertical="center"/>
      <protection/>
    </xf>
    <xf numFmtId="0" fontId="47" fillId="0" borderId="3">
      <alignment horizontal="center" vertical="center" wrapText="1"/>
      <protection/>
    </xf>
    <xf numFmtId="0" fontId="47" fillId="0" borderId="3">
      <alignment horizontal="center" vertical="center"/>
      <protection/>
    </xf>
    <xf numFmtId="0" fontId="46" fillId="0" borderId="8">
      <alignment horizontal="center" vertical="center"/>
      <protection locked="0"/>
    </xf>
    <xf numFmtId="4" fontId="51" fillId="0" borderId="8">
      <alignment horizontal="right" vertical="center"/>
      <protection locked="0"/>
    </xf>
    <xf numFmtId="0" fontId="53" fillId="9" borderId="0" applyNumberFormat="0" applyBorder="0" applyAlignment="0" applyProtection="0"/>
    <xf numFmtId="0" fontId="47" fillId="0" borderId="5">
      <alignment horizontal="center" vertical="center" wrapText="1"/>
      <protection locked="0"/>
    </xf>
    <xf numFmtId="0" fontId="56" fillId="0" borderId="13" applyNumberFormat="0" applyFill="0" applyAlignment="0" applyProtection="0"/>
    <xf numFmtId="49" fontId="47" fillId="0" borderId="6">
      <alignment horizontal="center" vertical="center"/>
      <protection locked="0"/>
    </xf>
    <xf numFmtId="0" fontId="51" fillId="0" borderId="0">
      <alignment horizontal="right" vertical="center"/>
      <protection/>
    </xf>
    <xf numFmtId="0" fontId="53" fillId="10" borderId="0" applyNumberFormat="0" applyBorder="0" applyAlignment="0" applyProtection="0"/>
    <xf numFmtId="0" fontId="51" fillId="0" borderId="6">
      <alignment horizontal="center" vertical="center"/>
      <protection locked="0"/>
    </xf>
    <xf numFmtId="4" fontId="51" fillId="0" borderId="6">
      <alignment horizontal="right" vertical="center" wrapText="1"/>
      <protection/>
    </xf>
    <xf numFmtId="0" fontId="51" fillId="0" borderId="0">
      <alignment vertical="top"/>
      <protection locked="0"/>
    </xf>
    <xf numFmtId="0" fontId="63" fillId="11" borderId="14" applyNumberFormat="0" applyAlignment="0" applyProtection="0"/>
    <xf numFmtId="0" fontId="47" fillId="0" borderId="2">
      <alignment horizontal="center" vertical="center"/>
      <protection/>
    </xf>
    <xf numFmtId="0" fontId="64" fillId="11" borderId="4" applyNumberFormat="0" applyAlignment="0" applyProtection="0"/>
    <xf numFmtId="0" fontId="46" fillId="0" borderId="1">
      <alignment horizontal="center" vertical="center" wrapText="1"/>
      <protection locked="0"/>
    </xf>
    <xf numFmtId="0" fontId="46" fillId="0" borderId="0">
      <alignment vertical="center"/>
      <protection/>
    </xf>
    <xf numFmtId="0" fontId="46" fillId="0" borderId="0">
      <alignment/>
      <protection/>
    </xf>
    <xf numFmtId="0" fontId="65" fillId="12" borderId="15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6" fillId="0" borderId="16" applyNumberFormat="0" applyFill="0" applyAlignment="0" applyProtection="0"/>
    <xf numFmtId="0" fontId="47" fillId="0" borderId="5">
      <alignment horizontal="center" vertical="center" wrapText="1"/>
      <protection locked="0"/>
    </xf>
    <xf numFmtId="0" fontId="67" fillId="0" borderId="17" applyNumberFormat="0" applyFill="0" applyAlignment="0" applyProtection="0"/>
    <xf numFmtId="0" fontId="68" fillId="15" borderId="0" applyNumberFormat="0" applyBorder="0" applyAlignment="0" applyProtection="0"/>
    <xf numFmtId="0" fontId="46" fillId="0" borderId="0">
      <alignment horizontal="right" vertical="center"/>
      <protection locked="0"/>
    </xf>
    <xf numFmtId="0" fontId="49" fillId="0" borderId="0">
      <alignment vertical="top"/>
      <protection locked="0"/>
    </xf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62" fillId="0" borderId="0">
      <alignment horizontal="center"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1" fillId="0" borderId="0">
      <alignment horizontal="left" vertical="center"/>
      <protection locked="0"/>
    </xf>
    <xf numFmtId="0" fontId="0" fillId="21" borderId="0" applyNumberFormat="0" applyBorder="0" applyAlignment="0" applyProtection="0"/>
    <xf numFmtId="0" fontId="46" fillId="0" borderId="0">
      <alignment/>
      <protection/>
    </xf>
    <xf numFmtId="0" fontId="62" fillId="0" borderId="0">
      <alignment horizontal="center" vertical="center"/>
      <protection/>
    </xf>
    <xf numFmtId="0" fontId="0" fillId="22" borderId="0" applyNumberFormat="0" applyBorder="0" applyAlignment="0" applyProtection="0"/>
    <xf numFmtId="0" fontId="47" fillId="0" borderId="1">
      <alignment horizontal="center" vertical="center"/>
      <protection/>
    </xf>
    <xf numFmtId="0" fontId="47" fillId="0" borderId="10">
      <alignment horizontal="center" vertical="center"/>
      <protection/>
    </xf>
    <xf numFmtId="0" fontId="51" fillId="0" borderId="0">
      <alignment horizontal="right" vertical="center"/>
      <protection/>
    </xf>
    <xf numFmtId="0" fontId="53" fillId="23" borderId="0" applyNumberFormat="0" applyBorder="0" applyAlignment="0" applyProtection="0"/>
    <xf numFmtId="0" fontId="51" fillId="0" borderId="6">
      <alignment horizontal="left" vertical="top" wrapText="1"/>
      <protection/>
    </xf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47" fillId="0" borderId="3">
      <alignment horizontal="center" vertical="center" wrapText="1"/>
      <protection/>
    </xf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46" fillId="0" borderId="0">
      <alignment vertical="top"/>
      <protection/>
    </xf>
    <xf numFmtId="0" fontId="46" fillId="0" borderId="0">
      <alignment horizontal="right" vertical="center"/>
      <protection/>
    </xf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0" borderId="1">
      <alignment horizontal="center" vertical="center"/>
      <protection/>
    </xf>
    <xf numFmtId="0" fontId="51" fillId="0" borderId="6">
      <alignment horizontal="left" vertical="center"/>
      <protection/>
    </xf>
    <xf numFmtId="0" fontId="53" fillId="32" borderId="0" applyNumberFormat="0" applyBorder="0" applyAlignment="0" applyProtection="0"/>
    <xf numFmtId="179" fontId="10" fillId="0" borderId="6">
      <alignment horizontal="right" vertical="center"/>
      <protection/>
    </xf>
    <xf numFmtId="4" fontId="70" fillId="0" borderId="18">
      <alignment horizontal="right" vertical="center"/>
      <protection/>
    </xf>
    <xf numFmtId="0" fontId="51" fillId="0" borderId="6">
      <alignment horizontal="right" vertical="center"/>
      <protection/>
    </xf>
    <xf numFmtId="0" fontId="47" fillId="0" borderId="19">
      <alignment horizontal="center" vertical="center"/>
      <protection/>
    </xf>
    <xf numFmtId="0" fontId="46" fillId="0" borderId="2">
      <alignment horizontal="center" vertical="center" wrapText="1"/>
      <protection locked="0"/>
    </xf>
    <xf numFmtId="0" fontId="47" fillId="0" borderId="5">
      <alignment horizontal="center" vertical="center"/>
      <protection/>
    </xf>
    <xf numFmtId="0" fontId="71" fillId="0" borderId="0">
      <alignment vertical="top"/>
      <protection/>
    </xf>
    <xf numFmtId="0" fontId="71" fillId="0" borderId="0">
      <alignment/>
      <protection/>
    </xf>
    <xf numFmtId="0" fontId="46" fillId="0" borderId="9">
      <alignment horizontal="center" vertical="center" wrapText="1"/>
      <protection/>
    </xf>
    <xf numFmtId="0" fontId="47" fillId="0" borderId="19">
      <alignment horizontal="center" vertical="center"/>
      <protection/>
    </xf>
    <xf numFmtId="0" fontId="47" fillId="0" borderId="5">
      <alignment horizontal="center" vertical="center"/>
      <protection/>
    </xf>
    <xf numFmtId="0" fontId="46" fillId="0" borderId="0">
      <alignment/>
      <protection/>
    </xf>
    <xf numFmtId="0" fontId="46" fillId="0" borderId="6">
      <alignment horizontal="center" vertical="center"/>
      <protection/>
    </xf>
    <xf numFmtId="0" fontId="46" fillId="0" borderId="10">
      <alignment horizontal="center" vertical="center" wrapText="1"/>
      <protection/>
    </xf>
    <xf numFmtId="0" fontId="51" fillId="0" borderId="19">
      <alignment horizontal="left" vertical="center"/>
      <protection/>
    </xf>
    <xf numFmtId="49" fontId="47" fillId="0" borderId="6">
      <alignment horizontal="center" vertical="center"/>
      <protection locked="0"/>
    </xf>
    <xf numFmtId="0" fontId="47" fillId="0" borderId="7">
      <alignment horizontal="center" vertical="center"/>
      <protection locked="0"/>
    </xf>
    <xf numFmtId="10" fontId="10" fillId="0" borderId="6">
      <alignment horizontal="right" vertical="center"/>
      <protection/>
    </xf>
    <xf numFmtId="178" fontId="51" fillId="0" borderId="6">
      <alignment horizontal="right" vertical="center" wrapText="1"/>
      <protection locked="0"/>
    </xf>
    <xf numFmtId="0" fontId="47" fillId="0" borderId="7">
      <alignment horizontal="center" vertical="center" wrapText="1"/>
      <protection/>
    </xf>
    <xf numFmtId="49" fontId="72" fillId="0" borderId="0">
      <alignment/>
      <protection locked="0"/>
    </xf>
    <xf numFmtId="0" fontId="46" fillId="0" borderId="8">
      <alignment horizontal="center" vertical="center"/>
      <protection/>
    </xf>
    <xf numFmtId="0" fontId="51" fillId="0" borderId="6">
      <alignment horizontal="left" vertical="center"/>
      <protection/>
    </xf>
    <xf numFmtId="0" fontId="47" fillId="0" borderId="19">
      <alignment horizontal="center" vertical="center"/>
      <protection/>
    </xf>
    <xf numFmtId="0" fontId="47" fillId="0" borderId="6">
      <alignment horizontal="center" vertical="center"/>
      <protection/>
    </xf>
    <xf numFmtId="0" fontId="62" fillId="0" borderId="0">
      <alignment horizontal="center" vertical="center"/>
      <protection/>
    </xf>
    <xf numFmtId="0" fontId="51" fillId="0" borderId="0">
      <alignment horizontal="left" vertical="center"/>
      <protection/>
    </xf>
    <xf numFmtId="49" fontId="47" fillId="0" borderId="7">
      <alignment horizontal="center" vertical="center" wrapText="1"/>
      <protection/>
    </xf>
    <xf numFmtId="4" fontId="47" fillId="0" borderId="6">
      <alignment vertical="center"/>
      <protection/>
    </xf>
    <xf numFmtId="0" fontId="73" fillId="0" borderId="0">
      <alignment horizontal="center" vertical="center"/>
      <protection/>
    </xf>
    <xf numFmtId="0" fontId="74" fillId="0" borderId="10">
      <alignment horizontal="center" vertical="center"/>
      <protection/>
    </xf>
    <xf numFmtId="0" fontId="47" fillId="0" borderId="1">
      <alignment horizontal="center" vertical="center"/>
      <protection/>
    </xf>
    <xf numFmtId="0" fontId="47" fillId="0" borderId="2">
      <alignment horizontal="center" vertical="center"/>
      <protection/>
    </xf>
    <xf numFmtId="181" fontId="10" fillId="0" borderId="6">
      <alignment horizontal="right" vertical="center"/>
      <protection/>
    </xf>
    <xf numFmtId="0" fontId="51" fillId="0" borderId="8">
      <alignment horizontal="left" vertical="center" wrapText="1"/>
      <protection/>
    </xf>
    <xf numFmtId="0" fontId="47" fillId="0" borderId="0">
      <alignment/>
      <protection locked="0"/>
    </xf>
    <xf numFmtId="49" fontId="10" fillId="0" borderId="6">
      <alignment horizontal="left" vertical="center" wrapText="1"/>
      <protection/>
    </xf>
    <xf numFmtId="49" fontId="46" fillId="0" borderId="0">
      <alignment/>
      <protection/>
    </xf>
    <xf numFmtId="0" fontId="47" fillId="0" borderId="1">
      <alignment horizontal="center" vertical="center"/>
      <protection/>
    </xf>
    <xf numFmtId="0" fontId="49" fillId="0" borderId="0">
      <alignment vertical="top"/>
      <protection locked="0"/>
    </xf>
    <xf numFmtId="181" fontId="10" fillId="0" borderId="6">
      <alignment horizontal="right" vertical="center"/>
      <protection/>
    </xf>
    <xf numFmtId="180" fontId="10" fillId="0" borderId="6">
      <alignment horizontal="right" vertical="center"/>
      <protection/>
    </xf>
    <xf numFmtId="0" fontId="47" fillId="0" borderId="0">
      <alignment horizontal="right" wrapText="1"/>
      <protection/>
    </xf>
    <xf numFmtId="0" fontId="71" fillId="0" borderId="0">
      <alignment vertical="top"/>
      <protection/>
    </xf>
    <xf numFmtId="49" fontId="46" fillId="0" borderId="0">
      <alignment/>
      <protection/>
    </xf>
    <xf numFmtId="176" fontId="10" fillId="0" borderId="6">
      <alignment horizontal="right" vertical="center"/>
      <protection/>
    </xf>
    <xf numFmtId="0" fontId="47" fillId="0" borderId="0">
      <alignment/>
      <protection/>
    </xf>
    <xf numFmtId="0" fontId="47" fillId="0" borderId="1">
      <alignment horizontal="center" vertical="center"/>
      <protection/>
    </xf>
    <xf numFmtId="0" fontId="74" fillId="0" borderId="7">
      <alignment horizontal="center" vertical="center"/>
      <protection/>
    </xf>
    <xf numFmtId="0" fontId="71" fillId="0" borderId="6">
      <alignment/>
      <protection/>
    </xf>
    <xf numFmtId="0" fontId="70" fillId="0" borderId="19">
      <alignment horizontal="center" vertical="center"/>
      <protection/>
    </xf>
    <xf numFmtId="0" fontId="51" fillId="0" borderId="7">
      <alignment horizontal="right" vertical="center"/>
      <protection locked="0"/>
    </xf>
    <xf numFmtId="3" fontId="46" fillId="0" borderId="1">
      <alignment horizontal="center" vertical="center"/>
      <protection/>
    </xf>
    <xf numFmtId="0" fontId="46" fillId="0" borderId="6">
      <alignment/>
      <protection/>
    </xf>
    <xf numFmtId="0" fontId="46" fillId="0" borderId="6">
      <alignment/>
      <protection/>
    </xf>
    <xf numFmtId="0" fontId="46" fillId="0" borderId="0">
      <alignment horizontal="right" vertical="center"/>
      <protection/>
    </xf>
    <xf numFmtId="0" fontId="70" fillId="0" borderId="19">
      <alignment horizontal="center" vertical="center"/>
      <protection locked="0"/>
    </xf>
    <xf numFmtId="4" fontId="51" fillId="0" borderId="6">
      <alignment horizontal="right" vertical="center"/>
      <protection/>
    </xf>
    <xf numFmtId="3" fontId="46" fillId="0" borderId="6">
      <alignment horizontal="center" vertical="center"/>
      <protection/>
    </xf>
    <xf numFmtId="0" fontId="47" fillId="0" borderId="7">
      <alignment horizontal="center" vertical="center"/>
      <protection/>
    </xf>
    <xf numFmtId="0" fontId="46" fillId="0" borderId="0">
      <alignment horizontal="right"/>
      <protection/>
    </xf>
    <xf numFmtId="0" fontId="62" fillId="0" borderId="0">
      <alignment horizontal="center" vertical="top"/>
      <protection/>
    </xf>
    <xf numFmtId="0" fontId="47" fillId="0" borderId="1">
      <alignment horizontal="center" vertical="center"/>
      <protection locked="0"/>
    </xf>
    <xf numFmtId="0" fontId="71" fillId="0" borderId="6">
      <alignment horizontal="center" vertical="center"/>
      <protection/>
    </xf>
    <xf numFmtId="4" fontId="51" fillId="0" borderId="6">
      <alignment horizontal="right" vertical="center"/>
      <protection locked="0"/>
    </xf>
    <xf numFmtId="0" fontId="46" fillId="0" borderId="0">
      <alignment/>
      <protection locked="0"/>
    </xf>
    <xf numFmtId="0" fontId="46" fillId="0" borderId="0">
      <alignment/>
      <protection/>
    </xf>
    <xf numFmtId="0" fontId="48" fillId="0" borderId="0">
      <alignment horizontal="center" vertical="center"/>
      <protection/>
    </xf>
    <xf numFmtId="0" fontId="47" fillId="0" borderId="10">
      <alignment horizontal="center" vertical="center"/>
      <protection locked="0"/>
    </xf>
    <xf numFmtId="0" fontId="51" fillId="0" borderId="0">
      <alignment horizontal="right" vertical="center"/>
      <protection locked="0"/>
    </xf>
    <xf numFmtId="0" fontId="46" fillId="0" borderId="10">
      <alignment horizontal="center" vertical="center" wrapText="1"/>
      <protection locked="0"/>
    </xf>
    <xf numFmtId="0" fontId="62" fillId="0" borderId="0">
      <alignment horizontal="center" vertical="center"/>
      <protection locked="0"/>
    </xf>
    <xf numFmtId="0" fontId="73" fillId="0" borderId="0">
      <alignment horizontal="center" vertical="center" wrapText="1"/>
      <protection/>
    </xf>
    <xf numFmtId="0" fontId="47" fillId="0" borderId="7">
      <alignment horizontal="center" vertical="center"/>
      <protection/>
    </xf>
    <xf numFmtId="0" fontId="47" fillId="0" borderId="6">
      <alignment horizontal="center" vertical="center"/>
      <protection locked="0"/>
    </xf>
    <xf numFmtId="0" fontId="47" fillId="0" borderId="0">
      <alignment/>
      <protection locked="0"/>
    </xf>
    <xf numFmtId="0" fontId="51" fillId="0" borderId="0">
      <alignment horizontal="left" vertical="center"/>
      <protection/>
    </xf>
    <xf numFmtId="4" fontId="51" fillId="0" borderId="6">
      <alignment horizontal="right" vertical="center"/>
      <protection/>
    </xf>
    <xf numFmtId="0" fontId="70" fillId="0" borderId="6">
      <alignment horizontal="center" vertical="center"/>
      <protection/>
    </xf>
    <xf numFmtId="0" fontId="46" fillId="0" borderId="7">
      <alignment horizontal="center" vertical="center"/>
      <protection/>
    </xf>
    <xf numFmtId="0" fontId="47" fillId="0" borderId="5">
      <alignment horizontal="center" vertical="center" wrapText="1"/>
      <protection/>
    </xf>
    <xf numFmtId="4" fontId="51" fillId="0" borderId="6">
      <alignment horizontal="right" vertical="center"/>
      <protection locked="0"/>
    </xf>
    <xf numFmtId="0" fontId="51" fillId="0" borderId="0">
      <alignment horizontal="right"/>
      <protection/>
    </xf>
    <xf numFmtId="4" fontId="47" fillId="0" borderId="6">
      <alignment vertical="center"/>
      <protection locked="0"/>
    </xf>
    <xf numFmtId="0" fontId="47" fillId="0" borderId="3">
      <alignment horizontal="center" vertical="center" wrapText="1"/>
      <protection/>
    </xf>
    <xf numFmtId="4" fontId="51" fillId="0" borderId="18">
      <alignment horizontal="right" vertical="center"/>
      <protection locked="0"/>
    </xf>
    <xf numFmtId="4" fontId="70" fillId="0" borderId="6">
      <alignment horizontal="right" vertical="center"/>
      <protection/>
    </xf>
    <xf numFmtId="0" fontId="49" fillId="0" borderId="0">
      <alignment vertical="top"/>
      <protection locked="0"/>
    </xf>
    <xf numFmtId="0" fontId="47" fillId="0" borderId="19">
      <alignment horizontal="center" vertical="center" wrapText="1"/>
      <protection/>
    </xf>
    <xf numFmtId="4" fontId="51" fillId="0" borderId="18">
      <alignment horizontal="right" vertical="center"/>
      <protection/>
    </xf>
    <xf numFmtId="4" fontId="70" fillId="0" borderId="6">
      <alignment horizontal="right" vertical="center"/>
      <protection locked="0"/>
    </xf>
    <xf numFmtId="0" fontId="51" fillId="0" borderId="19">
      <alignment horizontal="left" vertical="center" wrapText="1"/>
      <protection/>
    </xf>
    <xf numFmtId="0" fontId="49" fillId="0" borderId="0">
      <alignment vertical="top"/>
      <protection locked="0"/>
    </xf>
    <xf numFmtId="0" fontId="46" fillId="0" borderId="20">
      <alignment horizontal="center" vertical="center" wrapText="1"/>
      <protection/>
    </xf>
    <xf numFmtId="0" fontId="51" fillId="0" borderId="18">
      <alignment horizontal="center" vertical="center"/>
      <protection/>
    </xf>
    <xf numFmtId="0" fontId="46" fillId="0" borderId="0">
      <alignment/>
      <protection/>
    </xf>
    <xf numFmtId="0" fontId="75" fillId="0" borderId="0">
      <alignment horizontal="center" vertical="center"/>
      <protection/>
    </xf>
    <xf numFmtId="0" fontId="73" fillId="0" borderId="0">
      <alignment horizontal="center" vertical="center"/>
      <protection locked="0"/>
    </xf>
    <xf numFmtId="0" fontId="47" fillId="0" borderId="0">
      <alignment horizontal="left" vertical="center"/>
      <protection/>
    </xf>
    <xf numFmtId="0" fontId="51" fillId="0" borderId="0">
      <alignment horizontal="left" vertical="center"/>
      <protection/>
    </xf>
    <xf numFmtId="0" fontId="47" fillId="0" borderId="1">
      <alignment horizontal="center" vertical="center"/>
      <protection/>
    </xf>
    <xf numFmtId="0" fontId="46" fillId="0" borderId="3">
      <alignment horizontal="center" vertical="center" wrapText="1"/>
      <protection/>
    </xf>
    <xf numFmtId="49" fontId="47" fillId="0" borderId="6">
      <alignment horizontal="center" vertical="center"/>
      <protection/>
    </xf>
    <xf numFmtId="0" fontId="46" fillId="0" borderId="19">
      <alignment horizontal="center" vertical="center"/>
      <protection/>
    </xf>
    <xf numFmtId="0" fontId="47" fillId="0" borderId="6">
      <alignment vertical="center" wrapText="1"/>
      <protection/>
    </xf>
    <xf numFmtId="0" fontId="46" fillId="0" borderId="1">
      <alignment horizontal="center" vertical="center"/>
      <protection/>
    </xf>
    <xf numFmtId="49" fontId="46" fillId="0" borderId="6">
      <alignment/>
      <protection/>
    </xf>
    <xf numFmtId="0" fontId="51" fillId="0" borderId="6">
      <alignment horizontal="left" vertical="center" wrapText="1"/>
      <protection/>
    </xf>
    <xf numFmtId="0" fontId="74" fillId="0" borderId="1">
      <alignment horizontal="center" vertical="center"/>
      <protection/>
    </xf>
    <xf numFmtId="0" fontId="51" fillId="0" borderId="1">
      <alignment horizontal="center" vertical="center"/>
      <protection locked="0"/>
    </xf>
    <xf numFmtId="0" fontId="46" fillId="0" borderId="10">
      <alignment horizontal="center" vertical="center"/>
      <protection locked="0"/>
    </xf>
    <xf numFmtId="0" fontId="46" fillId="0" borderId="8">
      <alignment horizontal="center" vertical="center" wrapText="1"/>
      <protection locked="0"/>
    </xf>
    <xf numFmtId="0" fontId="46" fillId="0" borderId="20">
      <alignment horizontal="center" vertical="center"/>
      <protection locked="0"/>
    </xf>
    <xf numFmtId="0" fontId="46" fillId="0" borderId="7">
      <alignment horizontal="center" vertical="center" wrapText="1"/>
      <protection/>
    </xf>
    <xf numFmtId="0" fontId="46" fillId="0" borderId="0">
      <alignment/>
      <protection/>
    </xf>
    <xf numFmtId="0" fontId="46" fillId="0" borderId="6">
      <alignment horizontal="center" vertical="center"/>
      <protection locked="0"/>
    </xf>
    <xf numFmtId="0" fontId="46" fillId="0" borderId="8">
      <alignment horizontal="center" vertical="center" wrapText="1"/>
      <protection/>
    </xf>
    <xf numFmtId="0" fontId="62" fillId="0" borderId="0">
      <alignment horizontal="center" vertical="center"/>
      <protection locked="0"/>
    </xf>
    <xf numFmtId="0" fontId="51" fillId="0" borderId="0">
      <alignment vertical="top"/>
      <protection locked="0"/>
    </xf>
    <xf numFmtId="0" fontId="46" fillId="0" borderId="9">
      <alignment horizontal="center" vertical="center" wrapText="1"/>
      <protection locked="0"/>
    </xf>
    <xf numFmtId="0" fontId="51" fillId="0" borderId="0">
      <alignment horizontal="left" vertical="center"/>
      <protection locked="0"/>
    </xf>
    <xf numFmtId="0" fontId="46" fillId="0" borderId="19">
      <alignment horizontal="center" vertical="center"/>
      <protection locked="0"/>
    </xf>
    <xf numFmtId="0" fontId="51" fillId="0" borderId="8">
      <alignment horizontal="right" vertical="center"/>
      <protection locked="0"/>
    </xf>
    <xf numFmtId="0" fontId="47" fillId="0" borderId="3">
      <alignment horizontal="center" vertical="center" wrapText="1"/>
      <protection locked="0"/>
    </xf>
    <xf numFmtId="3" fontId="46" fillId="0" borderId="19">
      <alignment horizontal="center" vertical="center"/>
      <protection/>
    </xf>
    <xf numFmtId="0" fontId="51" fillId="0" borderId="0">
      <alignment horizontal="right" wrapText="1"/>
      <protection locked="0"/>
    </xf>
    <xf numFmtId="0" fontId="47" fillId="0" borderId="3">
      <alignment horizontal="center" vertical="center"/>
      <protection/>
    </xf>
    <xf numFmtId="4" fontId="51" fillId="0" borderId="19">
      <alignment horizontal="right" vertical="center"/>
      <protection locked="0"/>
    </xf>
    <xf numFmtId="0" fontId="46" fillId="0" borderId="2">
      <alignment horizontal="center" vertical="center" wrapText="1"/>
      <protection/>
    </xf>
    <xf numFmtId="0" fontId="47" fillId="0" borderId="19">
      <alignment horizontal="center" vertical="center"/>
      <protection locked="0"/>
    </xf>
    <xf numFmtId="3" fontId="46" fillId="0" borderId="8">
      <alignment horizontal="center" vertical="center"/>
      <protection/>
    </xf>
    <xf numFmtId="0" fontId="51" fillId="0" borderId="8">
      <alignment horizontal="right" vertical="center"/>
      <protection/>
    </xf>
    <xf numFmtId="0" fontId="46" fillId="0" borderId="6">
      <alignment horizontal="center" vertical="center"/>
      <protection locked="0"/>
    </xf>
    <xf numFmtId="0" fontId="46" fillId="0" borderId="6">
      <alignment/>
      <protection/>
    </xf>
    <xf numFmtId="0" fontId="51" fillId="0" borderId="6">
      <alignment horizontal="left" vertical="center"/>
      <protection/>
    </xf>
    <xf numFmtId="0" fontId="46" fillId="0" borderId="0">
      <alignment horizontal="right" vertical="center"/>
      <protection locked="0"/>
    </xf>
    <xf numFmtId="0" fontId="46" fillId="0" borderId="0">
      <alignment horizontal="right"/>
      <protection locked="0"/>
    </xf>
    <xf numFmtId="0" fontId="46" fillId="0" borderId="7">
      <alignment horizontal="center" vertical="center" wrapText="1"/>
      <protection locked="0"/>
    </xf>
    <xf numFmtId="0" fontId="46" fillId="0" borderId="0">
      <alignment/>
      <protection/>
    </xf>
    <xf numFmtId="0" fontId="47" fillId="0" borderId="5">
      <alignment horizontal="center" vertical="center" wrapText="1"/>
      <protection/>
    </xf>
    <xf numFmtId="0" fontId="51" fillId="0" borderId="0">
      <alignment horizontal="left" vertical="center" wrapText="1"/>
      <protection locked="0"/>
    </xf>
    <xf numFmtId="0" fontId="47" fillId="0" borderId="19">
      <alignment horizontal="center" vertical="center" wrapText="1"/>
      <protection/>
    </xf>
    <xf numFmtId="0" fontId="47" fillId="0" borderId="19">
      <alignment horizontal="center" vertical="center"/>
      <protection/>
    </xf>
    <xf numFmtId="0" fontId="47" fillId="0" borderId="5">
      <alignment horizontal="center" vertical="center" wrapText="1"/>
      <protection/>
    </xf>
    <xf numFmtId="0" fontId="51" fillId="0" borderId="7">
      <alignment horizontal="left" vertical="center"/>
      <protection/>
    </xf>
    <xf numFmtId="0" fontId="51" fillId="0" borderId="6">
      <alignment horizontal="right" vertical="center" wrapText="1"/>
      <protection/>
    </xf>
    <xf numFmtId="0" fontId="47" fillId="0" borderId="19">
      <alignment horizontal="center" vertical="center"/>
      <protection/>
    </xf>
    <xf numFmtId="0" fontId="51" fillId="0" borderId="6">
      <alignment horizontal="right" vertical="center" wrapText="1"/>
      <protection locked="0"/>
    </xf>
    <xf numFmtId="0" fontId="47" fillId="0" borderId="0">
      <alignment/>
      <protection/>
    </xf>
    <xf numFmtId="0" fontId="72" fillId="0" borderId="0">
      <alignment horizontal="right"/>
      <protection locked="0"/>
    </xf>
    <xf numFmtId="0" fontId="51" fillId="0" borderId="19">
      <alignment horizontal="left" vertical="center" wrapText="1"/>
      <protection/>
    </xf>
    <xf numFmtId="0" fontId="47" fillId="0" borderId="1">
      <alignment horizontal="center" vertical="center"/>
      <protection/>
    </xf>
    <xf numFmtId="0" fontId="47" fillId="0" borderId="5">
      <alignment horizontal="center" vertical="center"/>
      <protection/>
    </xf>
    <xf numFmtId="0" fontId="76" fillId="0" borderId="0">
      <alignment horizontal="center" vertical="center" wrapText="1"/>
      <protection locked="0"/>
    </xf>
    <xf numFmtId="0" fontId="70" fillId="0" borderId="6">
      <alignment horizontal="center" vertical="center"/>
      <protection/>
    </xf>
    <xf numFmtId="0" fontId="46" fillId="0" borderId="18">
      <alignment horizontal="center" vertical="center" wrapText="1"/>
      <protection locked="0"/>
    </xf>
    <xf numFmtId="0" fontId="49" fillId="0" borderId="0">
      <alignment vertical="top"/>
      <protection locked="0"/>
    </xf>
    <xf numFmtId="0" fontId="47" fillId="0" borderId="10">
      <alignment horizontal="center" vertical="center"/>
      <protection/>
    </xf>
    <xf numFmtId="0" fontId="51" fillId="0" borderId="0">
      <alignment horizontal="left" vertical="center"/>
      <protection locked="0"/>
    </xf>
    <xf numFmtId="0" fontId="70" fillId="0" borderId="6">
      <alignment horizontal="center" vertical="center"/>
      <protection locked="0"/>
    </xf>
    <xf numFmtId="0" fontId="47" fillId="0" borderId="0">
      <alignment horizontal="left" vertical="center" wrapText="1"/>
      <protection/>
    </xf>
    <xf numFmtId="0" fontId="46" fillId="0" borderId="6">
      <alignment horizontal="center" vertical="center"/>
      <protection locked="0"/>
    </xf>
    <xf numFmtId="0" fontId="47" fillId="0" borderId="5">
      <alignment horizontal="center" vertical="center"/>
      <protection locked="0"/>
    </xf>
    <xf numFmtId="0" fontId="77" fillId="0" borderId="0">
      <alignment horizontal="center" vertical="center"/>
      <protection/>
    </xf>
    <xf numFmtId="0" fontId="51" fillId="0" borderId="8">
      <alignment horizontal="left" vertical="center" wrapText="1"/>
      <protection/>
    </xf>
    <xf numFmtId="0" fontId="46" fillId="0" borderId="8">
      <alignment horizontal="center" vertical="center" wrapText="1"/>
      <protection/>
    </xf>
    <xf numFmtId="0" fontId="47" fillId="0" borderId="0">
      <alignment wrapText="1"/>
      <protection/>
    </xf>
    <xf numFmtId="0" fontId="51" fillId="0" borderId="6">
      <alignment horizontal="left" vertical="center" wrapText="1"/>
      <protection locked="0"/>
    </xf>
    <xf numFmtId="4" fontId="51" fillId="0" borderId="8">
      <alignment horizontal="right" vertical="center"/>
      <protection/>
    </xf>
    <xf numFmtId="3" fontId="47" fillId="0" borderId="8">
      <alignment horizontal="center" vertical="center"/>
      <protection/>
    </xf>
    <xf numFmtId="0" fontId="46" fillId="0" borderId="0">
      <alignment vertical="top"/>
      <protection locked="0"/>
    </xf>
    <xf numFmtId="0" fontId="47" fillId="0" borderId="10">
      <alignment horizontal="center" vertical="center"/>
      <protection/>
    </xf>
    <xf numFmtId="0" fontId="47" fillId="0" borderId="8">
      <alignment horizontal="center" vertical="center"/>
      <protection locked="0"/>
    </xf>
    <xf numFmtId="0" fontId="47" fillId="0" borderId="3">
      <alignment horizontal="center" vertical="center"/>
      <protection locked="0"/>
    </xf>
    <xf numFmtId="0" fontId="47" fillId="0" borderId="7">
      <alignment horizontal="center" vertical="center"/>
      <protection/>
    </xf>
    <xf numFmtId="0" fontId="46" fillId="0" borderId="2">
      <alignment horizontal="center" vertical="center"/>
      <protection/>
    </xf>
    <xf numFmtId="0" fontId="51" fillId="0" borderId="10">
      <alignment horizontal="left" vertical="center"/>
      <protection locked="0"/>
    </xf>
    <xf numFmtId="0" fontId="47" fillId="0" borderId="1">
      <alignment horizontal="center" vertical="center"/>
      <protection locked="0"/>
    </xf>
    <xf numFmtId="3" fontId="47" fillId="0" borderId="8">
      <alignment horizontal="center" vertical="center"/>
      <protection locked="0"/>
    </xf>
    <xf numFmtId="0" fontId="46" fillId="0" borderId="2">
      <alignment horizontal="center" vertical="center" wrapText="1"/>
      <protection/>
    </xf>
    <xf numFmtId="49" fontId="46" fillId="0" borderId="0">
      <alignment/>
      <protection locked="0"/>
    </xf>
    <xf numFmtId="0" fontId="47" fillId="0" borderId="5">
      <alignment horizontal="center" vertical="center"/>
      <protection locked="0"/>
    </xf>
    <xf numFmtId="0" fontId="47" fillId="0" borderId="10">
      <alignment horizontal="center" vertical="center" wrapText="1"/>
      <protection/>
    </xf>
    <xf numFmtId="0" fontId="47" fillId="0" borderId="7">
      <alignment horizontal="center" vertical="center" wrapText="1"/>
      <protection/>
    </xf>
    <xf numFmtId="0" fontId="46" fillId="0" borderId="0">
      <alignment/>
      <protection locked="0"/>
    </xf>
    <xf numFmtId="0" fontId="47" fillId="0" borderId="10">
      <alignment horizontal="center" vertical="center"/>
      <protection locked="0"/>
    </xf>
    <xf numFmtId="0" fontId="46" fillId="0" borderId="0">
      <alignment/>
      <protection/>
    </xf>
    <xf numFmtId="0" fontId="47" fillId="0" borderId="8">
      <alignment horizontal="center" vertical="center" wrapText="1"/>
      <protection locked="0"/>
    </xf>
    <xf numFmtId="0" fontId="49" fillId="0" borderId="0">
      <alignment vertical="top"/>
      <protection locked="0"/>
    </xf>
    <xf numFmtId="0" fontId="47" fillId="0" borderId="0">
      <alignment/>
      <protection locked="0"/>
    </xf>
    <xf numFmtId="0" fontId="47" fillId="0" borderId="1">
      <alignment horizontal="center" vertical="center" wrapText="1"/>
      <protection locked="0"/>
    </xf>
    <xf numFmtId="0" fontId="62" fillId="0" borderId="0">
      <alignment horizontal="center" vertical="center"/>
      <protection/>
    </xf>
    <xf numFmtId="3" fontId="47" fillId="0" borderId="8">
      <alignment horizontal="center" vertical="top"/>
      <protection locked="0"/>
    </xf>
    <xf numFmtId="0" fontId="47" fillId="0" borderId="6">
      <alignment horizontal="center" vertical="center" wrapText="1"/>
      <protection locked="0"/>
    </xf>
    <xf numFmtId="0" fontId="47" fillId="0" borderId="19">
      <alignment horizontal="center" vertical="center" wrapText="1"/>
      <protection locked="0"/>
    </xf>
    <xf numFmtId="0" fontId="51" fillId="0" borderId="0">
      <alignment horizontal="left" vertical="center"/>
      <protection locked="0"/>
    </xf>
    <xf numFmtId="0" fontId="46" fillId="0" borderId="8">
      <alignment horizontal="center" vertical="top"/>
      <protection/>
    </xf>
    <xf numFmtId="0" fontId="62" fillId="0" borderId="0">
      <alignment horizontal="center" vertical="center"/>
      <protection/>
    </xf>
    <xf numFmtId="0" fontId="51" fillId="0" borderId="6">
      <alignment horizontal="right" vertical="center"/>
      <protection locked="0"/>
    </xf>
    <xf numFmtId="0" fontId="47" fillId="0" borderId="5">
      <alignment horizontal="center" vertical="center" wrapText="1"/>
      <protection locked="0"/>
    </xf>
    <xf numFmtId="0" fontId="73" fillId="0" borderId="0">
      <alignment horizontal="center" vertical="center"/>
      <protection/>
    </xf>
    <xf numFmtId="0" fontId="51" fillId="0" borderId="0">
      <alignment horizontal="left" vertical="center"/>
      <protection locked="0"/>
    </xf>
    <xf numFmtId="0" fontId="47" fillId="0" borderId="1">
      <alignment horizontal="center" vertical="center"/>
      <protection/>
    </xf>
    <xf numFmtId="0" fontId="47" fillId="0" borderId="5">
      <alignment horizontal="center" vertical="center"/>
      <protection/>
    </xf>
    <xf numFmtId="0" fontId="47" fillId="0" borderId="19">
      <alignment horizontal="center" vertical="center"/>
      <protection/>
    </xf>
    <xf numFmtId="0" fontId="51" fillId="0" borderId="6">
      <alignment vertical="center"/>
      <protection/>
    </xf>
    <xf numFmtId="0" fontId="51" fillId="0" borderId="6">
      <alignment vertical="center"/>
      <protection locked="0"/>
    </xf>
    <xf numFmtId="0" fontId="47" fillId="0" borderId="7">
      <alignment horizontal="center" vertical="center"/>
      <protection/>
    </xf>
    <xf numFmtId="0" fontId="46" fillId="0" borderId="0">
      <alignment horizontal="right"/>
      <protection locked="0"/>
    </xf>
    <xf numFmtId="0" fontId="47" fillId="0" borderId="6">
      <alignment horizontal="center" vertical="center"/>
      <protection locked="0"/>
    </xf>
    <xf numFmtId="0" fontId="47" fillId="0" borderId="5">
      <alignment horizontal="center" vertical="center"/>
      <protection locked="0"/>
    </xf>
    <xf numFmtId="4" fontId="70" fillId="0" borderId="6">
      <alignment horizontal="right" vertical="center"/>
      <protection/>
    </xf>
    <xf numFmtId="0" fontId="47" fillId="0" borderId="7">
      <alignment horizontal="center" vertical="center"/>
      <protection/>
    </xf>
    <xf numFmtId="0" fontId="51" fillId="0" borderId="6">
      <alignment horizontal="left" vertical="center" wrapText="1"/>
      <protection locked="0"/>
    </xf>
    <xf numFmtId="0" fontId="47" fillId="0" borderId="19">
      <alignment horizontal="center" vertical="center" wrapText="1"/>
      <protection/>
    </xf>
    <xf numFmtId="0" fontId="51" fillId="0" borderId="6">
      <alignment horizontal="left" vertical="center"/>
      <protection locked="0"/>
    </xf>
    <xf numFmtId="0" fontId="46" fillId="0" borderId="10">
      <alignment horizontal="center" vertical="center"/>
      <protection locked="0"/>
    </xf>
    <xf numFmtId="4" fontId="51" fillId="0" borderId="6">
      <alignment horizontal="right" vertical="center"/>
      <protection/>
    </xf>
    <xf numFmtId="0" fontId="51" fillId="0" borderId="0">
      <alignment horizontal="right" vertical="center"/>
      <protection/>
    </xf>
    <xf numFmtId="0" fontId="46" fillId="0" borderId="0">
      <alignment/>
      <protection/>
    </xf>
    <xf numFmtId="4" fontId="51" fillId="0" borderId="6">
      <alignment horizontal="right" vertical="center"/>
      <protection locked="0"/>
    </xf>
    <xf numFmtId="0" fontId="51" fillId="0" borderId="0">
      <alignment horizontal="right"/>
      <protection/>
    </xf>
    <xf numFmtId="0" fontId="70" fillId="0" borderId="6">
      <alignment horizontal="right" vertical="center"/>
      <protection/>
    </xf>
    <xf numFmtId="0" fontId="49" fillId="0" borderId="0">
      <alignment vertical="top"/>
      <protection locked="0"/>
    </xf>
    <xf numFmtId="49" fontId="46" fillId="0" borderId="0">
      <alignment/>
      <protection/>
    </xf>
    <xf numFmtId="0" fontId="76" fillId="0" borderId="0">
      <alignment horizontal="center" vertical="center"/>
      <protection/>
    </xf>
    <xf numFmtId="49" fontId="47" fillId="0" borderId="1">
      <alignment horizontal="center" vertical="center" wrapText="1"/>
      <protection/>
    </xf>
    <xf numFmtId="49" fontId="47" fillId="0" borderId="6">
      <alignment horizontal="center" vertical="center"/>
      <protection/>
    </xf>
    <xf numFmtId="0" fontId="51" fillId="0" borderId="6">
      <alignment horizontal="left" vertical="center" wrapText="1"/>
      <protection/>
    </xf>
    <xf numFmtId="0" fontId="46" fillId="0" borderId="1">
      <alignment horizontal="center" vertical="center"/>
      <protection/>
    </xf>
    <xf numFmtId="49" fontId="47" fillId="0" borderId="7">
      <alignment horizontal="center" vertical="center" wrapText="1"/>
      <protection/>
    </xf>
    <xf numFmtId="0" fontId="46" fillId="0" borderId="7">
      <alignment horizontal="center" vertical="center"/>
      <protection/>
    </xf>
    <xf numFmtId="0" fontId="46" fillId="0" borderId="0">
      <alignment/>
      <protection/>
    </xf>
    <xf numFmtId="0" fontId="47" fillId="0" borderId="5">
      <alignment horizontal="center" vertical="center"/>
      <protection locked="0"/>
    </xf>
    <xf numFmtId="0" fontId="47" fillId="0" borderId="19">
      <alignment horizontal="center" vertical="center"/>
      <protection/>
    </xf>
    <xf numFmtId="4" fontId="51" fillId="0" borderId="6">
      <alignment horizontal="right" vertical="center" wrapText="1"/>
      <protection/>
    </xf>
    <xf numFmtId="4" fontId="51" fillId="0" borderId="6">
      <alignment horizontal="right" vertical="center" wrapText="1"/>
      <protection locked="0"/>
    </xf>
    <xf numFmtId="0" fontId="47" fillId="0" borderId="6">
      <alignment horizontal="center" vertical="center"/>
      <protection/>
    </xf>
    <xf numFmtId="0" fontId="47" fillId="0" borderId="7">
      <alignment horizontal="center" vertical="center"/>
      <protection/>
    </xf>
    <xf numFmtId="0" fontId="47" fillId="0" borderId="10">
      <alignment horizontal="center" vertical="center"/>
      <protection/>
    </xf>
    <xf numFmtId="0" fontId="51" fillId="0" borderId="0">
      <alignment horizontal="right"/>
      <protection/>
    </xf>
    <xf numFmtId="0" fontId="47" fillId="0" borderId="2">
      <alignment horizontal="center" vertical="center"/>
      <protection/>
    </xf>
    <xf numFmtId="0" fontId="47" fillId="0" borderId="8">
      <alignment horizontal="center" vertical="center"/>
      <protection/>
    </xf>
    <xf numFmtId="0" fontId="46" fillId="0" borderId="6">
      <alignment horizontal="center"/>
      <protection/>
    </xf>
    <xf numFmtId="0" fontId="49" fillId="0" borderId="0">
      <alignment vertical="top"/>
      <protection locked="0"/>
    </xf>
    <xf numFmtId="49" fontId="46" fillId="0" borderId="0">
      <alignment horizontal="center"/>
      <protection/>
    </xf>
    <xf numFmtId="0" fontId="47" fillId="0" borderId="10">
      <alignment horizontal="center" vertical="center"/>
      <protection/>
    </xf>
    <xf numFmtId="49" fontId="47" fillId="0" borderId="10">
      <alignment horizontal="center" vertical="center" wrapText="1"/>
      <protection/>
    </xf>
    <xf numFmtId="0" fontId="46" fillId="0" borderId="0">
      <alignment horizontal="center" wrapText="1"/>
      <protection/>
    </xf>
    <xf numFmtId="0" fontId="78" fillId="0" borderId="0">
      <alignment horizontal="center" vertical="center" wrapText="1"/>
      <protection/>
    </xf>
    <xf numFmtId="0" fontId="51" fillId="0" borderId="0">
      <alignment horizontal="left" vertical="center"/>
      <protection locked="0"/>
    </xf>
    <xf numFmtId="0" fontId="47" fillId="0" borderId="5">
      <alignment horizontal="center" vertical="center" wrapText="1"/>
      <protection/>
    </xf>
    <xf numFmtId="0" fontId="47" fillId="0" borderId="19">
      <alignment horizontal="center" vertical="center" wrapText="1"/>
      <protection/>
    </xf>
    <xf numFmtId="0" fontId="79" fillId="0" borderId="6">
      <alignment horizontal="center" vertical="center" wrapText="1"/>
      <protection/>
    </xf>
    <xf numFmtId="0" fontId="10" fillId="0" borderId="0">
      <alignment vertical="top"/>
      <protection locked="0"/>
    </xf>
    <xf numFmtId="4" fontId="51" fillId="0" borderId="6">
      <alignment horizontal="right" vertical="center"/>
      <protection/>
    </xf>
    <xf numFmtId="0" fontId="79" fillId="0" borderId="0">
      <alignment horizontal="center" wrapText="1"/>
      <protection/>
    </xf>
    <xf numFmtId="0" fontId="47" fillId="0" borderId="5">
      <alignment horizontal="center" vertical="center"/>
      <protection/>
    </xf>
    <xf numFmtId="0" fontId="47" fillId="0" borderId="19">
      <alignment horizontal="center" vertical="center"/>
      <protection/>
    </xf>
    <xf numFmtId="0" fontId="46" fillId="0" borderId="0">
      <alignment wrapText="1"/>
      <protection/>
    </xf>
    <xf numFmtId="0" fontId="47" fillId="0" borderId="1">
      <alignment horizontal="center" vertical="center"/>
      <protection/>
    </xf>
    <xf numFmtId="0" fontId="47" fillId="0" borderId="6">
      <alignment horizontal="center" vertical="center"/>
      <protection/>
    </xf>
    <xf numFmtId="0" fontId="79" fillId="0" borderId="1">
      <alignment horizontal="center" vertical="center" wrapText="1"/>
      <protection/>
    </xf>
    <xf numFmtId="4" fontId="51" fillId="0" borderId="1">
      <alignment horizontal="right" vertical="center"/>
      <protection/>
    </xf>
    <xf numFmtId="0" fontId="47" fillId="0" borderId="7">
      <alignment horizontal="center" vertical="center"/>
      <protection/>
    </xf>
    <xf numFmtId="0" fontId="79" fillId="0" borderId="0">
      <alignment wrapText="1"/>
      <protection/>
    </xf>
    <xf numFmtId="0" fontId="51" fillId="0" borderId="0">
      <alignment horizontal="right" wrapText="1"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49" fillId="0" borderId="0">
      <alignment vertical="top"/>
      <protection locked="0"/>
    </xf>
    <xf numFmtId="0" fontId="47" fillId="0" borderId="10">
      <alignment horizontal="center" vertical="center"/>
      <protection/>
    </xf>
    <xf numFmtId="0" fontId="79" fillId="0" borderId="0">
      <alignment horizontal="center"/>
      <protection/>
    </xf>
    <xf numFmtId="0" fontId="79" fillId="0" borderId="0">
      <alignment/>
      <protection/>
    </xf>
    <xf numFmtId="0" fontId="47" fillId="0" borderId="0">
      <alignment/>
      <protection/>
    </xf>
    <xf numFmtId="0" fontId="46" fillId="0" borderId="6">
      <alignment/>
      <protection/>
    </xf>
    <xf numFmtId="0" fontId="47" fillId="0" borderId="3">
      <alignment horizontal="center" vertical="center" wrapText="1"/>
      <protection locked="0"/>
    </xf>
    <xf numFmtId="0" fontId="47" fillId="0" borderId="10">
      <alignment horizontal="center" vertical="center"/>
      <protection/>
    </xf>
    <xf numFmtId="0" fontId="47" fillId="0" borderId="7">
      <alignment horizontal="center" vertical="center"/>
      <protection locked="0"/>
    </xf>
    <xf numFmtId="0" fontId="47" fillId="0" borderId="19">
      <alignment horizontal="center" vertical="center" wrapText="1"/>
      <protection locked="0"/>
    </xf>
    <xf numFmtId="0" fontId="47" fillId="0" borderId="7">
      <alignment horizontal="center" vertical="center" wrapText="1"/>
      <protection locked="0"/>
    </xf>
    <xf numFmtId="0" fontId="47" fillId="0" borderId="1">
      <alignment horizontal="center" vertical="center"/>
      <protection/>
    </xf>
    <xf numFmtId="0" fontId="46" fillId="0" borderId="6">
      <alignment horizontal="center" vertical="center"/>
      <protection/>
    </xf>
    <xf numFmtId="0" fontId="47" fillId="0" borderId="7">
      <alignment horizontal="center" vertical="center"/>
      <protection/>
    </xf>
    <xf numFmtId="0" fontId="46" fillId="0" borderId="7">
      <alignment horizontal="center"/>
      <protection/>
    </xf>
    <xf numFmtId="0" fontId="51" fillId="0" borderId="6">
      <alignment horizontal="left" vertical="center" wrapText="1"/>
      <protection locked="0"/>
    </xf>
    <xf numFmtId="0" fontId="47" fillId="0" borderId="10">
      <alignment horizontal="center" vertical="center" wrapText="1"/>
      <protection locked="0"/>
    </xf>
    <xf numFmtId="0" fontId="49" fillId="0" borderId="0">
      <alignment vertical="top"/>
      <protection locked="0"/>
    </xf>
    <xf numFmtId="0" fontId="46" fillId="0" borderId="6">
      <alignment/>
      <protection/>
    </xf>
    <xf numFmtId="0" fontId="46" fillId="0" borderId="6">
      <alignment horizontal="center"/>
      <protection/>
    </xf>
    <xf numFmtId="49" fontId="72" fillId="0" borderId="0">
      <alignment/>
      <protection locked="0"/>
    </xf>
    <xf numFmtId="0" fontId="51" fillId="0" borderId="0">
      <alignment horizontal="right" vertical="center"/>
      <protection locked="0"/>
    </xf>
    <xf numFmtId="0" fontId="46" fillId="0" borderId="0">
      <alignment vertical="center"/>
      <protection/>
    </xf>
    <xf numFmtId="49" fontId="47" fillId="0" borderId="5">
      <alignment horizontal="center" vertical="center" wrapText="1"/>
      <protection locked="0"/>
    </xf>
    <xf numFmtId="0" fontId="47" fillId="0" borderId="0">
      <alignment horizontal="left" vertical="center"/>
      <protection/>
    </xf>
    <xf numFmtId="0" fontId="51" fillId="0" borderId="0">
      <alignment horizontal="right"/>
      <protection locked="0"/>
    </xf>
    <xf numFmtId="0" fontId="73" fillId="0" borderId="0">
      <alignment horizontal="center" vertical="center" wrapText="1"/>
      <protection/>
    </xf>
    <xf numFmtId="49" fontId="47" fillId="0" borderId="3">
      <alignment horizontal="center" vertical="center" wrapText="1"/>
      <protection locked="0"/>
    </xf>
    <xf numFmtId="0" fontId="51" fillId="0" borderId="7">
      <alignment vertical="center" wrapText="1"/>
      <protection locked="0"/>
    </xf>
    <xf numFmtId="0" fontId="46" fillId="0" borderId="0">
      <alignment/>
      <protection/>
    </xf>
    <xf numFmtId="0" fontId="62" fillId="0" borderId="0">
      <alignment horizontal="center" vertical="center"/>
      <protection/>
    </xf>
    <xf numFmtId="0" fontId="51" fillId="0" borderId="0">
      <alignment horizontal="left" vertical="center"/>
      <protection locked="0"/>
    </xf>
    <xf numFmtId="0" fontId="47" fillId="0" borderId="5">
      <alignment horizontal="center" vertical="center" wrapText="1"/>
      <protection locked="0"/>
    </xf>
    <xf numFmtId="0" fontId="47" fillId="0" borderId="3">
      <alignment horizontal="center" vertical="center" wrapText="1"/>
      <protection locked="0"/>
    </xf>
    <xf numFmtId="0" fontId="47" fillId="0" borderId="3">
      <alignment horizontal="center" vertical="center"/>
      <protection/>
    </xf>
    <xf numFmtId="0" fontId="47" fillId="0" borderId="19">
      <alignment horizontal="center" vertical="center" wrapText="1"/>
      <protection locked="0"/>
    </xf>
    <xf numFmtId="0" fontId="46" fillId="0" borderId="6">
      <alignment horizontal="center" vertical="center"/>
      <protection/>
    </xf>
    <xf numFmtId="0" fontId="51" fillId="0" borderId="6">
      <alignment horizontal="left" vertical="top" wrapText="1"/>
      <protection locked="0"/>
    </xf>
    <xf numFmtId="0" fontId="46" fillId="0" borderId="6">
      <alignment/>
      <protection/>
    </xf>
    <xf numFmtId="0" fontId="46" fillId="0" borderId="1">
      <alignment horizontal="center" vertical="center" wrapText="1"/>
      <protection locked="0"/>
    </xf>
    <xf numFmtId="0" fontId="47" fillId="0" borderId="0">
      <alignment horizontal="left" vertical="center"/>
      <protection/>
    </xf>
    <xf numFmtId="0" fontId="47" fillId="0" borderId="5">
      <alignment horizontal="center" vertical="center" wrapText="1"/>
      <protection/>
    </xf>
    <xf numFmtId="49" fontId="46" fillId="0" borderId="0">
      <alignment/>
      <protection/>
    </xf>
    <xf numFmtId="0" fontId="47" fillId="0" borderId="19">
      <alignment horizontal="center" vertical="center"/>
      <protection/>
    </xf>
    <xf numFmtId="0" fontId="47" fillId="0" borderId="3">
      <alignment horizontal="center" vertical="center" wrapText="1"/>
      <protection/>
    </xf>
    <xf numFmtId="0" fontId="51" fillId="0" borderId="10">
      <alignment horizontal="left" vertical="center"/>
      <protection/>
    </xf>
    <xf numFmtId="0" fontId="47" fillId="0" borderId="19">
      <alignment horizontal="center" vertical="center" wrapText="1"/>
      <protection/>
    </xf>
    <xf numFmtId="0" fontId="51" fillId="0" borderId="6">
      <alignment horizontal="left" vertical="center" wrapText="1"/>
      <protection locked="0"/>
    </xf>
    <xf numFmtId="0" fontId="51" fillId="0" borderId="7">
      <alignment horizontal="left" vertical="center"/>
      <protection/>
    </xf>
    <xf numFmtId="0" fontId="62" fillId="0" borderId="0">
      <alignment horizontal="center" vertical="center" wrapText="1"/>
      <protection/>
    </xf>
    <xf numFmtId="0" fontId="51" fillId="0" borderId="6">
      <alignment horizontal="left" vertical="center" wrapText="1"/>
      <protection/>
    </xf>
    <xf numFmtId="0" fontId="47" fillId="0" borderId="0">
      <alignment/>
      <protection/>
    </xf>
    <xf numFmtId="0" fontId="47" fillId="0" borderId="0">
      <alignment wrapText="1"/>
      <protection/>
    </xf>
    <xf numFmtId="0" fontId="47" fillId="0" borderId="5">
      <alignment horizontal="center" vertical="center"/>
      <protection/>
    </xf>
    <xf numFmtId="0" fontId="47" fillId="0" borderId="18">
      <alignment horizontal="center" vertical="center" wrapText="1"/>
      <protection locked="0"/>
    </xf>
    <xf numFmtId="0" fontId="47" fillId="0" borderId="2">
      <alignment horizontal="center" vertical="center" wrapText="1"/>
      <protection/>
    </xf>
    <xf numFmtId="4" fontId="51" fillId="0" borderId="6">
      <alignment horizontal="right" vertical="center" wrapText="1"/>
      <protection locked="0"/>
    </xf>
    <xf numFmtId="0" fontId="47" fillId="0" borderId="6">
      <alignment horizontal="center" vertical="center" wrapText="1"/>
      <protection/>
    </xf>
    <xf numFmtId="0" fontId="47" fillId="0" borderId="9">
      <alignment horizontal="center" vertical="center" wrapText="1"/>
      <protection/>
    </xf>
    <xf numFmtId="4" fontId="51" fillId="0" borderId="6">
      <alignment horizontal="right" vertical="center" wrapText="1"/>
      <protection/>
    </xf>
    <xf numFmtId="0" fontId="47" fillId="0" borderId="10">
      <alignment horizontal="center" vertical="center"/>
      <protection/>
    </xf>
    <xf numFmtId="0" fontId="47" fillId="0" borderId="8">
      <alignment horizontal="center" vertical="center" wrapText="1"/>
      <protection/>
    </xf>
    <xf numFmtId="0" fontId="47" fillId="0" borderId="21">
      <alignment horizontal="center" vertical="center"/>
      <protection/>
    </xf>
    <xf numFmtId="0" fontId="47" fillId="0" borderId="8">
      <alignment horizontal="center" vertical="center"/>
      <protection/>
    </xf>
    <xf numFmtId="0" fontId="51" fillId="0" borderId="20">
      <alignment horizontal="left" vertical="center"/>
      <protection/>
    </xf>
    <xf numFmtId="0" fontId="47" fillId="0" borderId="2">
      <alignment horizontal="center" vertical="center" wrapText="1"/>
      <protection locked="0"/>
    </xf>
    <xf numFmtId="0" fontId="47" fillId="0" borderId="7">
      <alignment horizontal="center" vertical="center"/>
      <protection/>
    </xf>
    <xf numFmtId="0" fontId="51" fillId="0" borderId="0">
      <alignment horizontal="right" vertical="center"/>
      <protection/>
    </xf>
    <xf numFmtId="0" fontId="47" fillId="0" borderId="8">
      <alignment horizontal="center" vertical="center" wrapText="1"/>
      <protection locked="0"/>
    </xf>
    <xf numFmtId="0" fontId="46" fillId="0" borderId="0">
      <alignment/>
      <protection locked="0"/>
    </xf>
    <xf numFmtId="4" fontId="51" fillId="0" borderId="6">
      <alignment horizontal="right" vertical="center"/>
      <protection locked="0"/>
    </xf>
    <xf numFmtId="0" fontId="51" fillId="0" borderId="0">
      <alignment horizontal="right"/>
      <protection/>
    </xf>
    <xf numFmtId="0" fontId="51" fillId="0" borderId="8">
      <alignment horizontal="right" vertical="center"/>
      <protection locked="0"/>
    </xf>
    <xf numFmtId="0" fontId="62" fillId="0" borderId="0">
      <alignment horizontal="center" vertical="center"/>
      <protection locked="0"/>
    </xf>
    <xf numFmtId="4" fontId="51" fillId="0" borderId="6">
      <alignment horizontal="right" vertical="center"/>
      <protection/>
    </xf>
    <xf numFmtId="0" fontId="49" fillId="0" borderId="0">
      <alignment vertical="top"/>
      <protection locked="0"/>
    </xf>
    <xf numFmtId="0" fontId="51" fillId="0" borderId="6">
      <alignment horizontal="right" vertical="center" wrapText="1"/>
      <protection locked="0"/>
    </xf>
    <xf numFmtId="0" fontId="46" fillId="0" borderId="0">
      <alignment vertical="center"/>
      <protection/>
    </xf>
    <xf numFmtId="0" fontId="73" fillId="0" borderId="0">
      <alignment horizontal="center" vertical="center"/>
      <protection/>
    </xf>
    <xf numFmtId="0" fontId="51" fillId="0" borderId="0">
      <alignment horizontal="left" vertical="center"/>
      <protection locked="0"/>
    </xf>
    <xf numFmtId="0" fontId="47" fillId="0" borderId="6">
      <alignment horizontal="center" vertical="center" wrapText="1"/>
      <protection/>
    </xf>
    <xf numFmtId="0" fontId="51" fillId="0" borderId="6">
      <alignment horizontal="left" vertical="center" wrapText="1"/>
      <protection/>
    </xf>
    <xf numFmtId="0" fontId="51" fillId="0" borderId="5">
      <alignment horizontal="left" vertical="center" wrapText="1"/>
      <protection locked="0"/>
    </xf>
    <xf numFmtId="0" fontId="46" fillId="0" borderId="3">
      <alignment vertical="center"/>
      <protection/>
    </xf>
    <xf numFmtId="0" fontId="46" fillId="0" borderId="19">
      <alignment vertical="center"/>
      <protection/>
    </xf>
    <xf numFmtId="0" fontId="51" fillId="0" borderId="6">
      <alignment vertical="center" wrapText="1"/>
      <protection/>
    </xf>
    <xf numFmtId="0" fontId="51" fillId="0" borderId="6">
      <alignment horizontal="left" vertical="center" wrapText="1"/>
      <protection locked="0"/>
    </xf>
    <xf numFmtId="0" fontId="51" fillId="0" borderId="6">
      <alignment horizontal="center" vertical="center" wrapText="1"/>
      <protection/>
    </xf>
    <xf numFmtId="0" fontId="62" fillId="0" borderId="0">
      <alignment horizontal="center" vertical="center"/>
      <protection locked="0"/>
    </xf>
    <xf numFmtId="0" fontId="47" fillId="0" borderId="6">
      <alignment horizontal="center" vertical="center"/>
      <protection locked="0"/>
    </xf>
    <xf numFmtId="0" fontId="51" fillId="0" borderId="6">
      <alignment horizontal="center" vertical="center"/>
      <protection locked="0"/>
    </xf>
    <xf numFmtId="0" fontId="51" fillId="0" borderId="0">
      <alignment horizontal="right" vertical="center"/>
      <protection locked="0"/>
    </xf>
    <xf numFmtId="0" fontId="49" fillId="0" borderId="0">
      <alignment vertical="top"/>
      <protection locked="0"/>
    </xf>
    <xf numFmtId="0" fontId="46" fillId="0" borderId="0">
      <alignment vertical="center"/>
      <protection/>
    </xf>
    <xf numFmtId="0" fontId="73" fillId="0" borderId="0">
      <alignment horizontal="center" vertical="center"/>
      <protection/>
    </xf>
    <xf numFmtId="0" fontId="51" fillId="0" borderId="0">
      <alignment horizontal="left" vertical="center"/>
      <protection locked="0"/>
    </xf>
    <xf numFmtId="0" fontId="47" fillId="0" borderId="6">
      <alignment horizontal="center" vertical="center" wrapText="1"/>
      <protection/>
    </xf>
    <xf numFmtId="0" fontId="51" fillId="0" borderId="6">
      <alignment horizontal="left" vertical="center" wrapText="1"/>
      <protection/>
    </xf>
    <xf numFmtId="0" fontId="51" fillId="0" borderId="6">
      <alignment horizontal="left" vertical="center" wrapText="1"/>
      <protection locked="0"/>
    </xf>
    <xf numFmtId="0" fontId="62" fillId="0" borderId="0">
      <alignment horizontal="center" vertical="center"/>
      <protection/>
    </xf>
    <xf numFmtId="0" fontId="47" fillId="0" borderId="6">
      <alignment horizontal="center" vertical="center"/>
      <protection locked="0"/>
    </xf>
    <xf numFmtId="0" fontId="51" fillId="0" borderId="6">
      <alignment vertical="center" wrapText="1"/>
      <protection/>
    </xf>
    <xf numFmtId="0" fontId="47" fillId="0" borderId="6">
      <alignment horizontal="center" vertical="center" wrapText="1"/>
      <protection locked="0"/>
    </xf>
    <xf numFmtId="0" fontId="46" fillId="0" borderId="0">
      <alignment horizontal="right"/>
      <protection/>
    </xf>
    <xf numFmtId="4" fontId="51" fillId="0" borderId="6">
      <alignment horizontal="right" vertical="center"/>
      <protection locked="0"/>
    </xf>
    <xf numFmtId="0" fontId="51" fillId="0" borderId="6">
      <alignment horizontal="center" vertical="center" wrapText="1"/>
      <protection/>
    </xf>
    <xf numFmtId="0" fontId="76" fillId="0" borderId="0">
      <alignment horizontal="center" vertical="center"/>
      <protection/>
    </xf>
    <xf numFmtId="4" fontId="51" fillId="0" borderId="6">
      <alignment horizontal="right" vertical="center"/>
      <protection/>
    </xf>
    <xf numFmtId="0" fontId="62" fillId="0" borderId="0">
      <alignment horizontal="center" vertical="center"/>
      <protection locked="0"/>
    </xf>
    <xf numFmtId="4" fontId="51" fillId="0" borderId="6">
      <alignment horizontal="right" vertical="center" wrapText="1"/>
      <protection locked="0"/>
    </xf>
    <xf numFmtId="0" fontId="51" fillId="0" borderId="0">
      <alignment horizontal="right" vertical="center"/>
      <protection locked="0"/>
    </xf>
    <xf numFmtId="0" fontId="51" fillId="0" borderId="0">
      <alignment horizontal="right"/>
      <protection/>
    </xf>
    <xf numFmtId="0" fontId="49" fillId="0" borderId="0">
      <alignment vertical="top"/>
      <protection locked="0"/>
    </xf>
    <xf numFmtId="0" fontId="47" fillId="0" borderId="7">
      <alignment horizontal="center" vertical="center"/>
      <protection/>
    </xf>
    <xf numFmtId="0" fontId="72" fillId="0" borderId="0">
      <alignment horizontal="right"/>
      <protection locked="0"/>
    </xf>
    <xf numFmtId="0" fontId="76" fillId="0" borderId="0">
      <alignment horizontal="center" vertical="center" wrapText="1"/>
      <protection locked="0"/>
    </xf>
    <xf numFmtId="0" fontId="51" fillId="0" borderId="0">
      <alignment horizontal="left" vertical="center"/>
      <protection locked="0"/>
    </xf>
    <xf numFmtId="0" fontId="47" fillId="0" borderId="5">
      <alignment horizontal="center" vertical="center"/>
      <protection locked="0"/>
    </xf>
    <xf numFmtId="0" fontId="47" fillId="0" borderId="3">
      <alignment horizontal="center" vertical="center"/>
      <protection locked="0"/>
    </xf>
    <xf numFmtId="0" fontId="47" fillId="0" borderId="6">
      <alignment horizontal="center" vertical="center"/>
      <protection locked="0"/>
    </xf>
    <xf numFmtId="0" fontId="51" fillId="0" borderId="6">
      <alignment horizontal="left" vertical="center" wrapText="1"/>
      <protection locked="0"/>
    </xf>
    <xf numFmtId="0" fontId="46" fillId="0" borderId="6">
      <alignment/>
      <protection/>
    </xf>
    <xf numFmtId="0" fontId="46" fillId="0" borderId="10">
      <alignment horizontal="center" vertical="center"/>
      <protection locked="0"/>
    </xf>
    <xf numFmtId="49" fontId="47" fillId="0" borderId="5">
      <alignment horizontal="center" vertical="center" wrapText="1"/>
      <protection locked="0"/>
    </xf>
    <xf numFmtId="178" fontId="51" fillId="0" borderId="6">
      <alignment horizontal="right" vertical="center" wrapText="1"/>
      <protection/>
    </xf>
    <xf numFmtId="49" fontId="47" fillId="0" borderId="3">
      <alignment horizontal="center" vertical="center" wrapText="1"/>
      <protection locked="0"/>
    </xf>
    <xf numFmtId="0" fontId="51" fillId="0" borderId="0">
      <alignment horizontal="right"/>
      <protection/>
    </xf>
    <xf numFmtId="49" fontId="47" fillId="0" borderId="6">
      <alignment horizontal="center" vertical="center"/>
      <protection locked="0"/>
    </xf>
    <xf numFmtId="0" fontId="47" fillId="0" borderId="7">
      <alignment horizontal="center" vertical="center"/>
      <protection/>
    </xf>
    <xf numFmtId="0" fontId="76" fillId="0" borderId="0">
      <alignment horizontal="center" vertical="center"/>
      <protection locked="0"/>
    </xf>
    <xf numFmtId="0" fontId="47" fillId="0" borderId="5">
      <alignment horizontal="center" vertical="center"/>
      <protection/>
    </xf>
    <xf numFmtId="49" fontId="47" fillId="0" borderId="6">
      <alignment horizontal="center" vertical="center"/>
      <protection locked="0"/>
    </xf>
    <xf numFmtId="0" fontId="47" fillId="0" borderId="1">
      <alignment horizontal="center" vertical="center" wrapText="1"/>
      <protection/>
    </xf>
    <xf numFmtId="49" fontId="46" fillId="0" borderId="0">
      <alignment/>
      <protection/>
    </xf>
    <xf numFmtId="0" fontId="51" fillId="0" borderId="6">
      <alignment horizontal="right" vertical="center" wrapText="1"/>
      <protection/>
    </xf>
    <xf numFmtId="0" fontId="76" fillId="0" borderId="0">
      <alignment horizontal="center" vertical="center"/>
      <protection locked="0"/>
    </xf>
    <xf numFmtId="0" fontId="47" fillId="0" borderId="5">
      <alignment horizontal="center" vertical="center"/>
      <protection/>
    </xf>
    <xf numFmtId="0" fontId="51" fillId="0" borderId="6">
      <alignment horizontal="right" vertical="center" wrapText="1"/>
      <protection locked="0"/>
    </xf>
    <xf numFmtId="0" fontId="46" fillId="0" borderId="7">
      <alignment horizontal="center" vertical="center"/>
      <protection locked="0"/>
    </xf>
    <xf numFmtId="0" fontId="47" fillId="0" borderId="6">
      <alignment horizontal="center" vertical="center"/>
      <protection/>
    </xf>
    <xf numFmtId="0" fontId="47" fillId="0" borderId="10">
      <alignment horizontal="center" vertical="center" wrapText="1"/>
      <protection/>
    </xf>
    <xf numFmtId="0" fontId="49" fillId="0" borderId="0">
      <alignment vertical="top"/>
      <protection locked="0"/>
    </xf>
    <xf numFmtId="0" fontId="46" fillId="0" borderId="0">
      <alignment horizontal="right"/>
      <protection/>
    </xf>
    <xf numFmtId="178" fontId="51" fillId="0" borderId="6">
      <alignment horizontal="right" vertical="center"/>
      <protection locked="0"/>
    </xf>
    <xf numFmtId="0" fontId="51" fillId="0" borderId="6">
      <alignment horizontal="right" vertical="center"/>
      <protection/>
    </xf>
    <xf numFmtId="0" fontId="76" fillId="0" borderId="0">
      <alignment horizontal="center" vertical="center"/>
      <protection/>
    </xf>
    <xf numFmtId="178" fontId="51" fillId="0" borderId="6">
      <alignment horizontal="right" vertical="center"/>
      <protection/>
    </xf>
    <xf numFmtId="0" fontId="51" fillId="0" borderId="6">
      <alignment horizontal="right" vertical="center"/>
      <protection locked="0"/>
    </xf>
    <xf numFmtId="0" fontId="62" fillId="0" borderId="0">
      <alignment horizontal="center" vertical="center"/>
      <protection/>
    </xf>
    <xf numFmtId="0" fontId="46" fillId="0" borderId="0">
      <alignment/>
      <protection/>
    </xf>
    <xf numFmtId="0" fontId="47" fillId="0" borderId="0">
      <alignment/>
      <protection/>
    </xf>
    <xf numFmtId="0" fontId="80" fillId="0" borderId="0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7" fillId="0" borderId="0">
      <alignment horizontal="left" vertical="center" wrapText="1"/>
      <protection/>
    </xf>
    <xf numFmtId="0" fontId="47" fillId="0" borderId="9">
      <alignment horizontal="center" vertical="center" wrapText="1"/>
      <protection/>
    </xf>
    <xf numFmtId="0" fontId="47" fillId="0" borderId="5">
      <alignment horizontal="center" vertical="center"/>
      <protection/>
    </xf>
    <xf numFmtId="0" fontId="47" fillId="0" borderId="8">
      <alignment horizontal="center" vertical="center" wrapText="1"/>
      <protection/>
    </xf>
    <xf numFmtId="0" fontId="47" fillId="0" borderId="19">
      <alignment horizontal="center" vertical="center"/>
      <protection/>
    </xf>
    <xf numFmtId="0" fontId="47" fillId="0" borderId="8">
      <alignment horizontal="center" vertical="center"/>
      <protection/>
    </xf>
    <xf numFmtId="0" fontId="47" fillId="0" borderId="10">
      <alignment horizontal="center" vertical="center" wrapText="1"/>
      <protection/>
    </xf>
    <xf numFmtId="0" fontId="47" fillId="0" borderId="6">
      <alignment horizontal="center" vertical="center"/>
      <protection/>
    </xf>
    <xf numFmtId="0" fontId="51" fillId="0" borderId="20">
      <alignment horizontal="left" vertical="center"/>
      <protection/>
    </xf>
    <xf numFmtId="0" fontId="51" fillId="0" borderId="0">
      <alignment vertical="top"/>
      <protection locked="0"/>
    </xf>
    <xf numFmtId="0" fontId="80" fillId="0" borderId="0">
      <alignment horizontal="center" vertical="center"/>
      <protection/>
    </xf>
    <xf numFmtId="0" fontId="51" fillId="0" borderId="8">
      <alignment horizontal="right" vertical="center"/>
      <protection/>
    </xf>
    <xf numFmtId="0" fontId="62" fillId="0" borderId="0">
      <alignment horizontal="center" vertical="center"/>
      <protection locked="0"/>
    </xf>
    <xf numFmtId="0" fontId="47" fillId="0" borderId="0">
      <alignment wrapText="1"/>
      <protection/>
    </xf>
    <xf numFmtId="0" fontId="51" fillId="0" borderId="8">
      <alignment horizontal="right" vertical="center"/>
      <protection locked="0"/>
    </xf>
    <xf numFmtId="0" fontId="47" fillId="0" borderId="10">
      <alignment horizontal="center" vertical="center" wrapText="1"/>
      <protection locked="0"/>
    </xf>
    <xf numFmtId="0" fontId="47" fillId="0" borderId="9">
      <alignment horizontal="center" vertical="center" wrapText="1"/>
      <protection locked="0"/>
    </xf>
    <xf numFmtId="0" fontId="47" fillId="0" borderId="10">
      <alignment horizontal="center" vertical="center"/>
      <protection locked="0"/>
    </xf>
    <xf numFmtId="0" fontId="47" fillId="0" borderId="8">
      <alignment horizontal="center" vertical="center" wrapText="1"/>
      <protection locked="0"/>
    </xf>
    <xf numFmtId="0" fontId="47" fillId="0" borderId="20">
      <alignment horizontal="center" vertical="center"/>
      <protection locked="0"/>
    </xf>
    <xf numFmtId="0" fontId="47" fillId="0" borderId="6">
      <alignment horizontal="center" vertical="center" wrapText="1"/>
      <protection locked="0"/>
    </xf>
    <xf numFmtId="0" fontId="47" fillId="0" borderId="20">
      <alignment horizontal="center" vertical="center" wrapText="1"/>
      <protection/>
    </xf>
    <xf numFmtId="0" fontId="51" fillId="0" borderId="6">
      <alignment horizontal="right" vertical="center"/>
      <protection locked="0"/>
    </xf>
    <xf numFmtId="0" fontId="51" fillId="0" borderId="0">
      <alignment horizontal="right" vertical="center"/>
      <protection locked="0"/>
    </xf>
    <xf numFmtId="0" fontId="47" fillId="0" borderId="20">
      <alignment horizontal="center" vertical="center" wrapText="1"/>
      <protection locked="0"/>
    </xf>
    <xf numFmtId="0" fontId="51" fillId="0" borderId="0">
      <alignment horizontal="right"/>
      <protection locked="0"/>
    </xf>
    <xf numFmtId="0" fontId="51" fillId="0" borderId="0">
      <alignment horizontal="right" vertical="center"/>
      <protection/>
    </xf>
    <xf numFmtId="0" fontId="51" fillId="0" borderId="0">
      <alignment horizontal="right"/>
      <protection/>
    </xf>
    <xf numFmtId="0" fontId="47" fillId="0" borderId="7">
      <alignment horizontal="center" vertical="center" wrapText="1"/>
      <protection/>
    </xf>
    <xf numFmtId="0" fontId="49" fillId="0" borderId="0">
      <alignment vertical="top"/>
      <protection locked="0"/>
    </xf>
    <xf numFmtId="0" fontId="51" fillId="0" borderId="1">
      <alignment horizontal="center" vertical="center" wrapText="1"/>
      <protection locked="0"/>
    </xf>
    <xf numFmtId="0" fontId="46" fillId="0" borderId="0">
      <alignment wrapText="1"/>
      <protection/>
    </xf>
    <xf numFmtId="0" fontId="73" fillId="0" borderId="0">
      <alignment horizontal="center" vertical="center" wrapText="1"/>
      <protection/>
    </xf>
    <xf numFmtId="0" fontId="51" fillId="0" borderId="0">
      <alignment horizontal="left" vertical="center" wrapText="1"/>
      <protection/>
    </xf>
    <xf numFmtId="0" fontId="47" fillId="0" borderId="5">
      <alignment horizontal="center" vertical="center" wrapText="1"/>
      <protection/>
    </xf>
    <xf numFmtId="0" fontId="47" fillId="0" borderId="19">
      <alignment horizontal="center" vertical="center" wrapText="1"/>
      <protection/>
    </xf>
    <xf numFmtId="0" fontId="51" fillId="0" borderId="19">
      <alignment horizontal="left" vertical="center" wrapText="1"/>
      <protection/>
    </xf>
    <xf numFmtId="0" fontId="51" fillId="0" borderId="18">
      <alignment horizontal="center" vertical="center"/>
      <protection/>
    </xf>
    <xf numFmtId="0" fontId="51" fillId="0" borderId="8">
      <alignment horizontal="left" vertical="center" wrapText="1"/>
      <protection locked="0"/>
    </xf>
    <xf numFmtId="0" fontId="62" fillId="0" borderId="0">
      <alignment horizontal="center" vertical="center" wrapText="1"/>
      <protection locked="0"/>
    </xf>
    <xf numFmtId="0" fontId="51" fillId="0" borderId="0">
      <alignment vertical="top"/>
      <protection locked="0"/>
    </xf>
    <xf numFmtId="0" fontId="47" fillId="0" borderId="10">
      <alignment horizontal="center" vertical="center" wrapText="1"/>
      <protection locked="0"/>
    </xf>
    <xf numFmtId="0" fontId="47" fillId="0" borderId="10">
      <alignment horizontal="center" vertical="center" wrapText="1"/>
      <protection/>
    </xf>
    <xf numFmtId="0" fontId="47" fillId="0" borderId="20">
      <alignment horizontal="center" vertical="center" wrapText="1"/>
      <protection/>
    </xf>
    <xf numFmtId="0" fontId="46" fillId="0" borderId="0">
      <alignment vertical="center"/>
      <protection/>
    </xf>
    <xf numFmtId="0" fontId="51" fillId="0" borderId="8">
      <alignment horizontal="right" vertical="center"/>
      <protection/>
    </xf>
    <xf numFmtId="0" fontId="51" fillId="0" borderId="0">
      <alignment horizontal="right" vertical="center"/>
      <protection locked="0"/>
    </xf>
    <xf numFmtId="0" fontId="73" fillId="0" borderId="0">
      <alignment horizontal="center" vertical="center"/>
      <protection/>
    </xf>
    <xf numFmtId="0" fontId="51" fillId="0" borderId="0">
      <alignment vertical="top" wrapText="1"/>
      <protection locked="0"/>
    </xf>
    <xf numFmtId="0" fontId="51" fillId="0" borderId="0">
      <alignment horizontal="right"/>
      <protection locked="0"/>
    </xf>
    <xf numFmtId="0" fontId="51" fillId="0" borderId="0">
      <alignment horizontal="left" vertical="center"/>
      <protection locked="0"/>
    </xf>
    <xf numFmtId="0" fontId="47" fillId="0" borderId="10">
      <alignment horizontal="center" vertical="center"/>
      <protection locked="0"/>
    </xf>
    <xf numFmtId="0" fontId="51" fillId="0" borderId="0">
      <alignment horizontal="right" wrapText="1"/>
      <protection locked="0"/>
    </xf>
    <xf numFmtId="0" fontId="47" fillId="0" borderId="6">
      <alignment horizontal="center" vertical="center" wrapText="1"/>
      <protection/>
    </xf>
    <xf numFmtId="0" fontId="47" fillId="0" borderId="20">
      <alignment horizontal="center" vertical="center"/>
      <protection locked="0"/>
    </xf>
    <xf numFmtId="0" fontId="47" fillId="0" borderId="20">
      <alignment horizontal="center" vertical="center" wrapText="1"/>
      <protection locked="0"/>
    </xf>
    <xf numFmtId="0" fontId="51" fillId="0" borderId="6">
      <alignment horizontal="left" vertical="center" wrapText="1"/>
      <protection/>
    </xf>
    <xf numFmtId="0" fontId="47" fillId="0" borderId="6">
      <alignment horizontal="center" vertical="center" wrapText="1"/>
      <protection locked="0"/>
    </xf>
    <xf numFmtId="0" fontId="51" fillId="0" borderId="0">
      <alignment horizontal="right" vertical="center" wrapText="1"/>
      <protection/>
    </xf>
    <xf numFmtId="0" fontId="51" fillId="0" borderId="5">
      <alignment horizontal="left" vertical="center" wrapText="1"/>
      <protection locked="0"/>
    </xf>
    <xf numFmtId="0" fontId="51" fillId="0" borderId="6">
      <alignment horizontal="right" vertical="center"/>
      <protection locked="0"/>
    </xf>
    <xf numFmtId="0" fontId="51" fillId="0" borderId="0">
      <alignment horizontal="right" wrapText="1"/>
      <protection/>
    </xf>
    <xf numFmtId="0" fontId="46" fillId="0" borderId="3">
      <alignment vertical="center"/>
      <protection/>
    </xf>
    <xf numFmtId="0" fontId="51" fillId="0" borderId="0">
      <alignment horizontal="right" vertical="center" wrapText="1"/>
      <protection locked="0"/>
    </xf>
    <xf numFmtId="0" fontId="47" fillId="0" borderId="7">
      <alignment horizontal="center" vertical="center" wrapText="1"/>
      <protection/>
    </xf>
    <xf numFmtId="0" fontId="46" fillId="0" borderId="19">
      <alignment vertical="center"/>
      <protection/>
    </xf>
    <xf numFmtId="0" fontId="49" fillId="0" borderId="0">
      <alignment vertical="top"/>
      <protection locked="0"/>
    </xf>
    <xf numFmtId="0" fontId="62" fillId="0" borderId="0">
      <alignment horizontal="center" vertical="center"/>
      <protection/>
    </xf>
    <xf numFmtId="0" fontId="47" fillId="0" borderId="3">
      <alignment horizontal="center" vertical="center"/>
      <protection/>
    </xf>
    <xf numFmtId="4" fontId="47" fillId="0" borderId="6">
      <alignment vertical="center"/>
      <protection/>
    </xf>
    <xf numFmtId="4" fontId="47" fillId="0" borderId="6">
      <alignment vertical="center"/>
      <protection locked="0"/>
    </xf>
    <xf numFmtId="0" fontId="47" fillId="0" borderId="10">
      <alignment horizontal="center" vertical="center"/>
      <protection/>
    </xf>
    <xf numFmtId="0" fontId="47" fillId="0" borderId="5">
      <alignment horizontal="center" vertical="center" wrapText="1"/>
      <protection/>
    </xf>
    <xf numFmtId="4" fontId="47" fillId="0" borderId="1">
      <alignment vertical="center"/>
      <protection locked="0"/>
    </xf>
    <xf numFmtId="0" fontId="46" fillId="0" borderId="0">
      <alignment horizontal="right" vertical="center"/>
      <protection/>
    </xf>
    <xf numFmtId="0" fontId="47" fillId="0" borderId="6">
      <alignment horizontal="center" vertical="center"/>
      <protection locked="0"/>
    </xf>
    <xf numFmtId="0" fontId="47" fillId="0" borderId="21">
      <alignment horizontal="center" vertical="center" wrapText="1"/>
      <protection/>
    </xf>
    <xf numFmtId="0" fontId="47" fillId="0" borderId="0">
      <alignment/>
      <protection locked="0"/>
    </xf>
    <xf numFmtId="4" fontId="47" fillId="0" borderId="1">
      <alignment vertical="center"/>
      <protection/>
    </xf>
    <xf numFmtId="0" fontId="71" fillId="0" borderId="0">
      <alignment/>
      <protection/>
    </xf>
    <xf numFmtId="0" fontId="47" fillId="0" borderId="1">
      <alignment horizontal="center" vertical="center"/>
      <protection locked="0"/>
    </xf>
    <xf numFmtId="0" fontId="46" fillId="0" borderId="6">
      <alignment horizontal="center"/>
      <protection/>
    </xf>
    <xf numFmtId="0" fontId="47" fillId="0" borderId="0">
      <alignment horizontal="right" vertical="center"/>
      <protection locked="0"/>
    </xf>
    <xf numFmtId="0" fontId="51" fillId="0" borderId="0">
      <alignment horizontal="right" vertical="center"/>
      <protection locked="0"/>
    </xf>
    <xf numFmtId="0" fontId="47" fillId="0" borderId="0">
      <alignment vertical="top"/>
      <protection locked="0"/>
    </xf>
    <xf numFmtId="0" fontId="47" fillId="0" borderId="6">
      <alignment horizontal="center" vertical="center"/>
      <protection locked="0"/>
    </xf>
    <xf numFmtId="0" fontId="51" fillId="0" borderId="6">
      <alignment vertical="center" wrapText="1"/>
      <protection/>
    </xf>
    <xf numFmtId="0" fontId="51" fillId="0" borderId="6">
      <alignment horizontal="left" vertical="center" wrapText="1"/>
      <protection locked="0"/>
    </xf>
    <xf numFmtId="0" fontId="47" fillId="0" borderId="6">
      <alignment horizontal="center" vertical="center" wrapText="1"/>
      <protection locked="0"/>
    </xf>
    <xf numFmtId="0" fontId="51" fillId="0" borderId="6">
      <alignment horizontal="center" vertical="center" wrapText="1"/>
      <protection/>
    </xf>
    <xf numFmtId="0" fontId="51" fillId="0" borderId="0">
      <alignment vertical="top"/>
      <protection locked="0"/>
    </xf>
    <xf numFmtId="0" fontId="62" fillId="0" borderId="0">
      <alignment horizontal="center" vertical="center"/>
      <protection locked="0"/>
    </xf>
    <xf numFmtId="0" fontId="51" fillId="0" borderId="6">
      <alignment horizontal="center" vertical="center"/>
      <protection locked="0"/>
    </xf>
    <xf numFmtId="0" fontId="51" fillId="0" borderId="0">
      <alignment horizontal="right" vertical="center"/>
      <protection locked="0"/>
    </xf>
    <xf numFmtId="0" fontId="49" fillId="0" borderId="0">
      <alignment vertical="top"/>
      <protection locked="0"/>
    </xf>
    <xf numFmtId="0" fontId="51" fillId="0" borderId="0">
      <alignment horizontal="left" vertical="center"/>
      <protection/>
    </xf>
    <xf numFmtId="0" fontId="47" fillId="0" borderId="5">
      <alignment horizontal="center" vertical="center" wrapText="1"/>
      <protection/>
    </xf>
    <xf numFmtId="0" fontId="47" fillId="0" borderId="19">
      <alignment horizontal="center" vertical="center" wrapText="1"/>
      <protection/>
    </xf>
    <xf numFmtId="0" fontId="47" fillId="0" borderId="6">
      <alignment horizontal="center" vertical="center" wrapText="1"/>
      <protection/>
    </xf>
    <xf numFmtId="0" fontId="51" fillId="0" borderId="6">
      <alignment vertical="center" wrapText="1"/>
      <protection/>
    </xf>
    <xf numFmtId="0" fontId="51" fillId="0" borderId="6">
      <alignment horizontal="center" vertical="center" wrapText="1"/>
      <protection locked="0"/>
    </xf>
    <xf numFmtId="0" fontId="46" fillId="0" borderId="0">
      <alignment/>
      <protection/>
    </xf>
    <xf numFmtId="0" fontId="62" fillId="0" borderId="0">
      <alignment horizontal="center" vertical="center"/>
      <protection/>
    </xf>
    <xf numFmtId="0" fontId="51" fillId="0" borderId="0">
      <alignment horizontal="left" vertical="center"/>
      <protection locked="0"/>
    </xf>
    <xf numFmtId="0" fontId="47" fillId="0" borderId="3">
      <alignment horizontal="center" vertical="center" wrapText="1"/>
      <protection locked="0"/>
    </xf>
    <xf numFmtId="0" fontId="47" fillId="0" borderId="19">
      <alignment horizontal="center" vertical="center" wrapText="1"/>
      <protection locked="0"/>
    </xf>
    <xf numFmtId="0" fontId="46" fillId="0" borderId="6">
      <alignment horizontal="center" vertical="center"/>
      <protection/>
    </xf>
    <xf numFmtId="0" fontId="51" fillId="0" borderId="6">
      <alignment horizontal="left" vertical="center" wrapText="1"/>
      <protection/>
    </xf>
    <xf numFmtId="0" fontId="51" fillId="0" borderId="6">
      <alignment horizontal="left" vertical="center" wrapText="1"/>
      <protection locked="0"/>
    </xf>
    <xf numFmtId="0" fontId="47" fillId="0" borderId="0">
      <alignment horizontal="left" vertical="center"/>
      <protection/>
    </xf>
    <xf numFmtId="0" fontId="51" fillId="0" borderId="10">
      <alignment horizontal="left" vertical="center"/>
      <protection/>
    </xf>
    <xf numFmtId="49" fontId="46" fillId="0" borderId="0">
      <alignment/>
      <protection/>
    </xf>
    <xf numFmtId="0" fontId="47" fillId="0" borderId="0">
      <alignment horizontal="left" vertical="center"/>
      <protection/>
    </xf>
    <xf numFmtId="0" fontId="51" fillId="0" borderId="6">
      <alignment horizontal="left" vertical="center"/>
      <protection locked="0"/>
    </xf>
    <xf numFmtId="0" fontId="51" fillId="0" borderId="10">
      <alignment horizontal="left" vertical="center" wrapText="1"/>
      <protection locked="0"/>
    </xf>
    <xf numFmtId="49" fontId="46" fillId="0" borderId="0">
      <alignment/>
      <protection/>
    </xf>
    <xf numFmtId="0" fontId="47" fillId="0" borderId="5">
      <alignment horizontal="center" vertical="center" wrapText="1"/>
      <protection/>
    </xf>
    <xf numFmtId="0" fontId="47" fillId="0" borderId="1">
      <alignment horizontal="center" vertical="center"/>
      <protection/>
    </xf>
    <xf numFmtId="0" fontId="47" fillId="0" borderId="3">
      <alignment horizontal="center" vertical="center" wrapText="1"/>
      <protection/>
    </xf>
    <xf numFmtId="0" fontId="47" fillId="0" borderId="5">
      <alignment horizontal="center" vertical="center"/>
      <protection/>
    </xf>
    <xf numFmtId="0" fontId="47" fillId="0" borderId="19">
      <alignment horizontal="center" vertical="center" wrapText="1"/>
      <protection/>
    </xf>
    <xf numFmtId="0" fontId="47" fillId="0" borderId="19">
      <alignment horizontal="center" vertical="center"/>
      <protection/>
    </xf>
    <xf numFmtId="0" fontId="51" fillId="0" borderId="7">
      <alignment horizontal="left" vertical="center" wrapText="1"/>
      <protection locked="0"/>
    </xf>
    <xf numFmtId="4" fontId="51" fillId="0" borderId="6">
      <alignment horizontal="right" vertical="center" wrapText="1"/>
      <protection locked="0"/>
    </xf>
    <xf numFmtId="0" fontId="47" fillId="0" borderId="0">
      <alignment/>
      <protection/>
    </xf>
    <xf numFmtId="0" fontId="47" fillId="0" borderId="10">
      <alignment horizontal="center" vertical="center"/>
      <protection/>
    </xf>
    <xf numFmtId="0" fontId="46" fillId="0" borderId="0">
      <alignment horizontal="right"/>
      <protection locked="0"/>
    </xf>
    <xf numFmtId="0" fontId="47" fillId="0" borderId="7">
      <alignment horizontal="center" vertical="center"/>
      <protection/>
    </xf>
    <xf numFmtId="0" fontId="46" fillId="0" borderId="6">
      <alignment horizontal="center" vertical="center"/>
      <protection locked="0"/>
    </xf>
    <xf numFmtId="0" fontId="49" fillId="0" borderId="0">
      <alignment vertical="top"/>
      <protection locked="0"/>
    </xf>
    <xf numFmtId="0" fontId="6" fillId="0" borderId="0">
      <alignment/>
      <protection/>
    </xf>
    <xf numFmtId="0" fontId="45" fillId="0" borderId="0">
      <alignment/>
      <protection/>
    </xf>
  </cellStyleXfs>
  <cellXfs count="348"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/>
    </xf>
    <xf numFmtId="0" fontId="46" fillId="0" borderId="0" xfId="0" applyFont="1" applyBorder="1" applyAlignment="1" applyProtection="1">
      <alignment horizontal="right" vertical="center"/>
      <protection locked="0"/>
    </xf>
    <xf numFmtId="0" fontId="62" fillId="0" borderId="0" xfId="0" applyFont="1" applyBorder="1" applyAlignment="1">
      <alignment horizontal="center" vertical="center"/>
    </xf>
    <xf numFmtId="0" fontId="51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 applyProtection="1">
      <alignment horizontal="right"/>
      <protection locked="0"/>
    </xf>
    <xf numFmtId="0" fontId="47" fillId="0" borderId="6" xfId="0" applyFont="1" applyBorder="1" applyAlignment="1" applyProtection="1">
      <alignment horizontal="center" vertical="center" wrapText="1"/>
      <protection locked="0"/>
    </xf>
    <xf numFmtId="0" fontId="47" fillId="0" borderId="6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6" fillId="0" borderId="6" xfId="410" applyFont="1" applyBorder="1">
      <alignment horizontal="center" vertical="center"/>
      <protection/>
    </xf>
    <xf numFmtId="0" fontId="46" fillId="0" borderId="6" xfId="410" applyFont="1" applyBorder="1" applyAlignment="1">
      <alignment horizontal="center" vertical="center"/>
      <protection/>
    </xf>
    <xf numFmtId="0" fontId="46" fillId="0" borderId="6" xfId="679" applyFont="1" applyBorder="1">
      <alignment horizontal="center" vertical="center"/>
      <protection locked="0"/>
    </xf>
    <xf numFmtId="49" fontId="81" fillId="0" borderId="6" xfId="165" applyNumberFormat="1" applyFont="1" applyBorder="1">
      <alignment horizontal="left" vertical="center" wrapText="1"/>
      <protection/>
    </xf>
    <xf numFmtId="0" fontId="0" fillId="0" borderId="6" xfId="0" applyFont="1" applyBorder="1" applyAlignment="1">
      <alignment/>
    </xf>
    <xf numFmtId="4" fontId="81" fillId="0" borderId="6" xfId="0" applyNumberFormat="1" applyFont="1" applyBorder="1" applyAlignment="1">
      <alignment horizontal="center" vertical="center"/>
    </xf>
    <xf numFmtId="4" fontId="81" fillId="0" borderId="6" xfId="0" applyNumberFormat="1" applyFont="1" applyBorder="1" applyAlignment="1">
      <alignment horizontal="right" vertical="center"/>
    </xf>
    <xf numFmtId="0" fontId="51" fillId="0" borderId="6" xfId="581" applyFont="1" applyBorder="1">
      <alignment horizontal="center" vertical="center" wrapText="1"/>
      <protection locked="0"/>
    </xf>
    <xf numFmtId="0" fontId="51" fillId="0" borderId="6" xfId="665" applyFont="1" applyBorder="1">
      <alignment horizontal="left" vertical="center" wrapText="1"/>
      <protection locked="0"/>
    </xf>
    <xf numFmtId="0" fontId="51" fillId="0" borderId="6" xfId="673" applyFont="1" applyBorder="1">
      <alignment horizontal="left" vertical="center" wrapText="1"/>
      <protection locked="0"/>
    </xf>
    <xf numFmtId="49" fontId="46" fillId="0" borderId="0" xfId="666" applyNumberFormat="1" applyFont="1" applyBorder="1">
      <alignment/>
      <protection/>
    </xf>
    <xf numFmtId="0" fontId="62" fillId="0" borderId="0" xfId="320" applyFont="1" applyBorder="1">
      <alignment horizontal="center" vertical="center"/>
      <protection/>
    </xf>
    <xf numFmtId="0" fontId="47" fillId="0" borderId="0" xfId="663" applyFont="1" applyBorder="1">
      <alignment horizontal="left" vertical="center"/>
      <protection/>
    </xf>
    <xf numFmtId="0" fontId="47" fillId="0" borderId="0" xfId="675" applyFont="1" applyBorder="1">
      <alignment/>
      <protection/>
    </xf>
    <xf numFmtId="0" fontId="47" fillId="0" borderId="5" xfId="328" applyFont="1" applyBorder="1">
      <alignment horizontal="center" vertical="center" wrapText="1"/>
      <protection locked="0"/>
    </xf>
    <xf numFmtId="0" fontId="47" fillId="0" borderId="5" xfId="667" applyFont="1" applyBorder="1">
      <alignment horizontal="center" vertical="center" wrapText="1"/>
      <protection/>
    </xf>
    <xf numFmtId="0" fontId="47" fillId="0" borderId="5" xfId="670" applyFont="1" applyBorder="1">
      <alignment horizontal="center" vertical="center"/>
      <protection/>
    </xf>
    <xf numFmtId="0" fontId="47" fillId="0" borderId="3" xfId="404" applyFont="1" applyBorder="1">
      <alignment horizontal="center" vertical="center" wrapText="1"/>
      <protection locked="0"/>
    </xf>
    <xf numFmtId="0" fontId="47" fillId="0" borderId="3" xfId="669" applyFont="1" applyBorder="1">
      <alignment horizontal="center" vertical="center" wrapText="1"/>
      <protection/>
    </xf>
    <xf numFmtId="0" fontId="47" fillId="0" borderId="3" xfId="72" applyFont="1" applyBorder="1">
      <alignment horizontal="center" vertical="center"/>
      <protection/>
    </xf>
    <xf numFmtId="0" fontId="47" fillId="0" borderId="19" xfId="407" applyFont="1" applyBorder="1">
      <alignment horizontal="center" vertical="center" wrapText="1"/>
      <protection locked="0"/>
    </xf>
    <xf numFmtId="0" fontId="47" fillId="0" borderId="19" xfId="671" applyFont="1" applyBorder="1">
      <alignment horizontal="center" vertical="center" wrapText="1"/>
      <protection/>
    </xf>
    <xf numFmtId="0" fontId="47" fillId="0" borderId="19" xfId="672" applyFont="1" applyBorder="1">
      <alignment horizontal="center" vertical="center"/>
      <protection/>
    </xf>
    <xf numFmtId="0" fontId="51" fillId="0" borderId="6" xfId="658" applyFont="1" applyBorder="1">
      <alignment horizontal="left" vertical="center" wrapText="1"/>
      <protection/>
    </xf>
    <xf numFmtId="181" fontId="81" fillId="0" borderId="6" xfId="0" applyNumberFormat="1" applyFont="1" applyBorder="1" applyAlignment="1">
      <alignment horizontal="right" vertical="center"/>
    </xf>
    <xf numFmtId="0" fontId="46" fillId="0" borderId="1" xfId="42" applyFont="1" applyBorder="1">
      <alignment horizontal="center" vertical="center" wrapText="1"/>
      <protection locked="0"/>
    </xf>
    <xf numFmtId="0" fontId="51" fillId="0" borderId="10" xfId="661" applyFont="1" applyBorder="1">
      <alignment horizontal="left" vertical="center"/>
      <protection/>
    </xf>
    <xf numFmtId="0" fontId="51" fillId="0" borderId="7" xfId="273" applyFont="1" applyBorder="1">
      <alignment horizontal="left" vertical="center"/>
      <protection/>
    </xf>
    <xf numFmtId="0" fontId="6" fillId="0" borderId="0" xfId="383" applyFont="1" applyFill="1" applyBorder="1" applyAlignment="1" applyProtection="1">
      <alignment/>
      <protection/>
    </xf>
    <xf numFmtId="0" fontId="46" fillId="0" borderId="0" xfId="97" applyFont="1" applyBorder="1">
      <alignment horizontal="right" vertical="center"/>
      <protection locked="0"/>
    </xf>
    <xf numFmtId="0" fontId="46" fillId="0" borderId="0" xfId="383" applyFont="1" applyFill="1" applyBorder="1" applyAlignment="1" applyProtection="1">
      <alignment horizontal="right"/>
      <protection locked="0"/>
    </xf>
    <xf numFmtId="0" fontId="47" fillId="0" borderId="1" xfId="668" applyFont="1" applyBorder="1">
      <alignment horizontal="center" vertical="center"/>
      <protection/>
    </xf>
    <xf numFmtId="0" fontId="47" fillId="0" borderId="10" xfId="676" applyFont="1" applyBorder="1">
      <alignment horizontal="center" vertical="center"/>
      <protection/>
    </xf>
    <xf numFmtId="0" fontId="47" fillId="0" borderId="7" xfId="678" applyFont="1" applyBorder="1">
      <alignment horizontal="center" vertical="center"/>
      <protection/>
    </xf>
    <xf numFmtId="0" fontId="51" fillId="0" borderId="0" xfId="112" applyFont="1" applyBorder="1">
      <alignment horizontal="right" vertical="center"/>
      <protection/>
    </xf>
    <xf numFmtId="0" fontId="73" fillId="0" borderId="0" xfId="424" applyFont="1" applyBorder="1">
      <alignment horizontal="center" vertical="center" wrapText="1"/>
      <protection/>
    </xf>
    <xf numFmtId="0" fontId="51" fillId="0" borderId="0" xfId="0" applyFont="1" applyBorder="1" applyAlignment="1">
      <alignment horizontal="left" vertical="center"/>
    </xf>
    <xf numFmtId="0" fontId="47" fillId="0" borderId="1" xfId="530" applyFont="1" applyBorder="1">
      <alignment horizontal="center" vertical="center" wrapText="1"/>
      <protection/>
    </xf>
    <xf numFmtId="0" fontId="47" fillId="0" borderId="10" xfId="538" applyFont="1" applyBorder="1">
      <alignment horizontal="center" vertical="center" wrapText="1"/>
      <protection/>
    </xf>
    <xf numFmtId="0" fontId="47" fillId="0" borderId="7" xfId="148" applyFont="1" applyBorder="1">
      <alignment horizontal="center" vertical="center" wrapText="1"/>
      <protection/>
    </xf>
    <xf numFmtId="0" fontId="47" fillId="0" borderId="6" xfId="649" applyFont="1" applyBorder="1">
      <alignment horizontal="center" vertical="center" wrapText="1"/>
      <protection/>
    </xf>
    <xf numFmtId="0" fontId="47" fillId="0" borderId="6" xfId="649" applyFont="1" applyBorder="1" applyAlignment="1">
      <alignment horizontal="center" vertical="center" wrapText="1"/>
      <protection/>
    </xf>
    <xf numFmtId="0" fontId="82" fillId="0" borderId="22" xfId="396" applyFont="1" applyFill="1" applyBorder="1" applyAlignment="1">
      <alignment vertical="center" wrapText="1"/>
      <protection/>
    </xf>
    <xf numFmtId="0" fontId="83" fillId="0" borderId="8" xfId="383" applyFont="1" applyFill="1" applyBorder="1" applyAlignment="1" applyProtection="1">
      <alignment horizontal="left" vertical="center" wrapText="1"/>
      <protection/>
    </xf>
    <xf numFmtId="49" fontId="84" fillId="0" borderId="22" xfId="383" applyNumberFormat="1" applyFont="1" applyFill="1" applyBorder="1" applyAlignment="1" applyProtection="1">
      <alignment vertical="center"/>
      <protection/>
    </xf>
    <xf numFmtId="0" fontId="85" fillId="0" borderId="22" xfId="0" applyFont="1" applyFill="1" applyBorder="1" applyAlignment="1" applyProtection="1">
      <alignment horizontal="center" vertical="center" wrapText="1"/>
      <protection/>
    </xf>
    <xf numFmtId="0" fontId="83" fillId="0" borderId="8" xfId="383" applyFont="1" applyFill="1" applyBorder="1" applyAlignment="1" applyProtection="1">
      <alignment horizontal="center" vertical="center" wrapText="1"/>
      <protection/>
    </xf>
    <xf numFmtId="49" fontId="85" fillId="0" borderId="22" xfId="0" applyNumberFormat="1" applyFont="1" applyFill="1" applyBorder="1" applyAlignment="1" applyProtection="1">
      <alignment horizontal="center" vertical="center"/>
      <protection/>
    </xf>
    <xf numFmtId="0" fontId="82" fillId="0" borderId="22" xfId="396" applyFont="1" applyFill="1" applyBorder="1" applyAlignment="1">
      <alignment horizontal="center" vertical="center" wrapText="1"/>
      <protection/>
    </xf>
    <xf numFmtId="182" fontId="84" fillId="0" borderId="22" xfId="0" applyNumberFormat="1" applyFont="1" applyFill="1" applyBorder="1" applyAlignment="1" applyProtection="1">
      <alignment horizontal="center" vertical="center"/>
      <protection/>
    </xf>
    <xf numFmtId="0" fontId="85" fillId="0" borderId="0" xfId="681" applyFont="1" applyFill="1" applyAlignment="1">
      <alignment vertical="center"/>
      <protection/>
    </xf>
    <xf numFmtId="0" fontId="85" fillId="0" borderId="22" xfId="0" applyNumberFormat="1" applyFont="1" applyFill="1" applyBorder="1" applyAlignment="1" applyProtection="1">
      <alignment horizontal="center" vertical="center"/>
      <protection/>
    </xf>
    <xf numFmtId="0" fontId="82" fillId="0" borderId="23" xfId="396" applyFont="1" applyFill="1" applyBorder="1" applyAlignment="1">
      <alignment vertical="center" wrapText="1"/>
      <protection/>
    </xf>
    <xf numFmtId="0" fontId="83" fillId="0" borderId="9" xfId="383" applyFont="1" applyFill="1" applyBorder="1" applyAlignment="1" applyProtection="1">
      <alignment horizontal="left" vertical="center" wrapText="1"/>
      <protection/>
    </xf>
    <xf numFmtId="49" fontId="84" fillId="0" borderId="23" xfId="383" applyNumberFormat="1" applyFont="1" applyFill="1" applyBorder="1" applyAlignment="1" applyProtection="1">
      <alignment vertical="center"/>
      <protection/>
    </xf>
    <xf numFmtId="0" fontId="85" fillId="0" borderId="23" xfId="0" applyFont="1" applyFill="1" applyBorder="1" applyAlignment="1" applyProtection="1">
      <alignment horizontal="center" vertical="center" wrapText="1"/>
      <protection/>
    </xf>
    <xf numFmtId="0" fontId="83" fillId="0" borderId="9" xfId="383" applyFont="1" applyFill="1" applyBorder="1" applyAlignment="1" applyProtection="1">
      <alignment horizontal="center" vertical="center" wrapText="1"/>
      <protection/>
    </xf>
    <xf numFmtId="0" fontId="85" fillId="0" borderId="23" xfId="0" applyFont="1" applyFill="1" applyBorder="1" applyAlignment="1" applyProtection="1">
      <alignment horizontal="center" vertical="center"/>
      <protection/>
    </xf>
    <xf numFmtId="0" fontId="82" fillId="0" borderId="23" xfId="396" applyFont="1" applyFill="1" applyBorder="1" applyAlignment="1">
      <alignment horizontal="center" vertical="center" wrapText="1"/>
      <protection/>
    </xf>
    <xf numFmtId="182" fontId="8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62" fillId="0" borderId="0" xfId="0" applyFont="1" applyBorder="1" applyAlignment="1" applyProtection="1">
      <alignment horizontal="center" vertical="center"/>
      <protection locked="0"/>
    </xf>
    <xf numFmtId="0" fontId="47" fillId="0" borderId="6" xfId="636" applyFont="1" applyBorder="1">
      <alignment horizontal="center" vertical="center"/>
      <protection locked="0"/>
    </xf>
    <xf numFmtId="0" fontId="47" fillId="0" borderId="6" xfId="639" applyFont="1" applyBorder="1">
      <alignment horizontal="center" vertical="center" wrapText="1"/>
      <protection locked="0"/>
    </xf>
    <xf numFmtId="0" fontId="6" fillId="0" borderId="0" xfId="383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right" vertical="center"/>
      <protection locked="0"/>
    </xf>
    <xf numFmtId="0" fontId="46" fillId="0" borderId="0" xfId="625" applyFont="1" applyBorder="1">
      <alignment horizontal="right" vertical="center"/>
      <protection/>
    </xf>
    <xf numFmtId="0" fontId="71" fillId="0" borderId="0" xfId="172" applyFont="1" applyBorder="1">
      <alignment vertical="top"/>
      <protection/>
    </xf>
    <xf numFmtId="0" fontId="80" fillId="0" borderId="0" xfId="549" applyFont="1" applyBorder="1">
      <alignment horizontal="center" vertical="center" wrapText="1"/>
      <protection/>
    </xf>
    <xf numFmtId="0" fontId="80" fillId="0" borderId="0" xfId="561" applyFont="1" applyBorder="1">
      <alignment horizontal="center" vertical="center"/>
      <protection/>
    </xf>
    <xf numFmtId="0" fontId="47" fillId="0" borderId="0" xfId="0" applyFont="1" applyBorder="1" applyAlignment="1">
      <alignment horizontal="left" vertical="center" wrapText="1"/>
    </xf>
    <xf numFmtId="0" fontId="47" fillId="0" borderId="0" xfId="564" applyFont="1" applyBorder="1">
      <alignment wrapText="1"/>
      <protection/>
    </xf>
    <xf numFmtId="0" fontId="47" fillId="0" borderId="0" xfId="171" applyFont="1" applyBorder="1">
      <alignment horizontal="right" wrapText="1"/>
      <protection/>
    </xf>
    <xf numFmtId="0" fontId="47" fillId="0" borderId="0" xfId="628" applyFont="1" applyBorder="1">
      <alignment/>
      <protection locked="0"/>
    </xf>
    <xf numFmtId="0" fontId="47" fillId="0" borderId="6" xfId="627" applyFont="1" applyBorder="1">
      <alignment horizontal="center" vertical="center" wrapText="1"/>
      <protection/>
    </xf>
    <xf numFmtId="0" fontId="47" fillId="0" borderId="6" xfId="558" applyFont="1" applyBorder="1">
      <alignment horizontal="center" vertical="center"/>
      <protection/>
    </xf>
    <xf numFmtId="0" fontId="47" fillId="0" borderId="6" xfId="0" applyFont="1" applyBorder="1" applyAlignment="1" applyProtection="1">
      <alignment horizontal="center" vertical="center"/>
      <protection locked="0"/>
    </xf>
    <xf numFmtId="0" fontId="47" fillId="0" borderId="6" xfId="59" applyFont="1" applyBorder="1">
      <alignment vertical="center" wrapText="1"/>
      <protection/>
    </xf>
    <xf numFmtId="49" fontId="6" fillId="0" borderId="0" xfId="383" applyNumberFormat="1" applyFont="1" applyFill="1" applyBorder="1" applyAlignment="1" applyProtection="1">
      <alignment/>
      <protection/>
    </xf>
    <xf numFmtId="0" fontId="51" fillId="0" borderId="0" xfId="644" applyFont="1" applyBorder="1">
      <alignment horizontal="right" vertical="center"/>
      <protection locked="0"/>
    </xf>
    <xf numFmtId="0" fontId="47" fillId="0" borderId="0" xfId="633" applyFont="1" applyBorder="1">
      <alignment horizontal="right" vertical="center"/>
      <protection locked="0"/>
    </xf>
    <xf numFmtId="0" fontId="46" fillId="0" borderId="6" xfId="632" applyFont="1" applyBorder="1">
      <alignment horizontal="center"/>
      <protection/>
    </xf>
    <xf numFmtId="0" fontId="46" fillId="0" borderId="0" xfId="582" applyFont="1" applyBorder="1">
      <alignment wrapText="1"/>
      <protection/>
    </xf>
    <xf numFmtId="0" fontId="46" fillId="0" borderId="0" xfId="467" applyFont="1" applyBorder="1">
      <alignment/>
      <protection locked="0"/>
    </xf>
    <xf numFmtId="0" fontId="62" fillId="0" borderId="0" xfId="447" applyFont="1" applyBorder="1">
      <alignment horizontal="center" vertical="center" wrapText="1"/>
      <protection/>
    </xf>
    <xf numFmtId="0" fontId="62" fillId="0" borderId="0" xfId="642" applyFont="1" applyBorder="1">
      <alignment horizontal="center" vertical="center"/>
      <protection locked="0"/>
    </xf>
    <xf numFmtId="0" fontId="51" fillId="0" borderId="0" xfId="584" applyFont="1" applyBorder="1">
      <alignment horizontal="left" vertical="center" wrapText="1"/>
      <protection/>
    </xf>
    <xf numFmtId="0" fontId="47" fillId="0" borderId="2" xfId="453" applyFont="1" applyBorder="1">
      <alignment horizontal="center" vertical="center" wrapText="1"/>
      <protection/>
    </xf>
    <xf numFmtId="0" fontId="47" fillId="0" borderId="2" xfId="463" applyFont="1" applyBorder="1">
      <alignment horizontal="center" vertical="center" wrapText="1"/>
      <protection locked="0"/>
    </xf>
    <xf numFmtId="0" fontId="47" fillId="0" borderId="9" xfId="456" applyFont="1" applyBorder="1">
      <alignment horizontal="center" vertical="center" wrapText="1"/>
      <protection/>
    </xf>
    <xf numFmtId="0" fontId="47" fillId="0" borderId="9" xfId="47" applyFont="1" applyBorder="1">
      <alignment horizontal="center" vertical="center" wrapText="1"/>
      <protection locked="0"/>
    </xf>
    <xf numFmtId="0" fontId="47" fillId="0" borderId="8" xfId="459" applyFont="1" applyBorder="1">
      <alignment horizontal="center" vertical="center" wrapText="1"/>
      <protection/>
    </xf>
    <xf numFmtId="0" fontId="47" fillId="0" borderId="8" xfId="466" applyFont="1" applyBorder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/>
      <protection/>
    </xf>
    <xf numFmtId="49" fontId="4" fillId="0" borderId="22" xfId="682" applyNumberFormat="1" applyFont="1" applyFill="1" applyBorder="1" applyAlignment="1">
      <alignment horizontal="left" vertical="center" wrapText="1"/>
      <protection/>
    </xf>
    <xf numFmtId="0" fontId="47" fillId="0" borderId="22" xfId="383" applyFont="1" applyFill="1" applyBorder="1" applyAlignment="1" applyProtection="1">
      <alignment horizontal="center" vertical="center"/>
      <protection/>
    </xf>
    <xf numFmtId="49" fontId="4" fillId="0" borderId="22" xfId="682" applyNumberFormat="1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/>
      <protection/>
    </xf>
    <xf numFmtId="49" fontId="4" fillId="0" borderId="23" xfId="682" applyNumberFormat="1" applyFont="1" applyFill="1" applyBorder="1" applyAlignment="1">
      <alignment horizontal="left" vertical="center" wrapText="1"/>
      <protection/>
    </xf>
    <xf numFmtId="0" fontId="47" fillId="0" borderId="23" xfId="383" applyFont="1" applyFill="1" applyBorder="1" applyAlignment="1" applyProtection="1">
      <alignment horizontal="center" vertical="center"/>
      <protection/>
    </xf>
    <xf numFmtId="0" fontId="86" fillId="0" borderId="22" xfId="0" applyFont="1" applyBorder="1" applyAlignment="1">
      <alignment horizontal="center" vertical="center"/>
    </xf>
    <xf numFmtId="0" fontId="51" fillId="0" borderId="0" xfId="599" applyFont="1" applyBorder="1">
      <alignment vertical="top" wrapText="1"/>
      <protection locked="0"/>
    </xf>
    <xf numFmtId="0" fontId="62" fillId="0" borderId="0" xfId="590" applyFont="1" applyBorder="1">
      <alignment horizontal="center" vertical="center" wrapText="1"/>
      <protection locked="0"/>
    </xf>
    <xf numFmtId="0" fontId="51" fillId="0" borderId="0" xfId="600" applyFont="1" applyBorder="1">
      <alignment horizontal="right"/>
      <protection locked="0"/>
    </xf>
    <xf numFmtId="0" fontId="47" fillId="0" borderId="10" xfId="592" applyFont="1" applyBorder="1">
      <alignment horizontal="center" vertical="center" wrapText="1"/>
      <protection locked="0"/>
    </xf>
    <xf numFmtId="0" fontId="47" fillId="0" borderId="10" xfId="602" applyFont="1" applyBorder="1">
      <alignment horizontal="center" vertical="center"/>
      <protection locked="0"/>
    </xf>
    <xf numFmtId="0" fontId="47" fillId="0" borderId="20" xfId="594" applyFont="1" applyBorder="1">
      <alignment horizontal="center" vertical="center" wrapText="1"/>
      <protection/>
    </xf>
    <xf numFmtId="0" fontId="47" fillId="0" borderId="20" xfId="605" applyFont="1" applyBorder="1">
      <alignment horizontal="center" vertical="center"/>
      <protection locked="0"/>
    </xf>
    <xf numFmtId="181" fontId="81" fillId="0" borderId="5" xfId="0" applyNumberFormat="1" applyFont="1" applyBorder="1" applyAlignment="1">
      <alignment horizontal="right" vertical="center"/>
    </xf>
    <xf numFmtId="0" fontId="51" fillId="0" borderId="0" xfId="614" applyFont="1" applyBorder="1">
      <alignment horizontal="right" vertical="center" wrapText="1"/>
      <protection locked="0"/>
    </xf>
    <xf numFmtId="0" fontId="51" fillId="0" borderId="0" xfId="609" applyFont="1" applyBorder="1">
      <alignment horizontal="right" vertical="center" wrapText="1"/>
      <protection/>
    </xf>
    <xf numFmtId="0" fontId="51" fillId="0" borderId="0" xfId="603" applyFont="1" applyBorder="1">
      <alignment horizontal="right" wrapText="1"/>
      <protection locked="0"/>
    </xf>
    <xf numFmtId="0" fontId="51" fillId="0" borderId="0" xfId="0" applyFont="1" applyBorder="1" applyAlignment="1">
      <alignment horizontal="right" wrapText="1"/>
    </xf>
    <xf numFmtId="0" fontId="47" fillId="0" borderId="20" xfId="606" applyFont="1" applyBorder="1">
      <alignment horizontal="center" vertical="center" wrapText="1"/>
      <protection locked="0"/>
    </xf>
    <xf numFmtId="0" fontId="47" fillId="0" borderId="8" xfId="556" applyFont="1" applyBorder="1">
      <alignment horizontal="center" vertical="center"/>
      <protection/>
    </xf>
    <xf numFmtId="0" fontId="47" fillId="0" borderId="8" xfId="58" applyFont="1" applyBorder="1">
      <alignment horizontal="center" vertical="center"/>
      <protection locked="0"/>
    </xf>
    <xf numFmtId="0" fontId="51" fillId="0" borderId="8" xfId="163" applyFont="1" applyBorder="1">
      <alignment horizontal="left" vertical="center" wrapText="1"/>
      <protection/>
    </xf>
    <xf numFmtId="0" fontId="51" fillId="0" borderId="8" xfId="596" applyFont="1" applyBorder="1">
      <alignment horizontal="right" vertical="center"/>
      <protection/>
    </xf>
    <xf numFmtId="0" fontId="51" fillId="0" borderId="18" xfId="588" applyFont="1" applyBorder="1">
      <alignment horizontal="center" vertical="center"/>
      <protection/>
    </xf>
    <xf numFmtId="0" fontId="51" fillId="0" borderId="20" xfId="462" applyFont="1" applyBorder="1">
      <alignment horizontal="left" vertical="center"/>
      <protection/>
    </xf>
    <xf numFmtId="0" fontId="51" fillId="0" borderId="0" xfId="0" applyFont="1" applyBorder="1" applyAlignment="1">
      <alignment horizontal="right"/>
    </xf>
    <xf numFmtId="0" fontId="72" fillId="0" borderId="0" xfId="278" applyFont="1" applyBorder="1">
      <alignment horizontal="right"/>
      <protection locked="0"/>
    </xf>
    <xf numFmtId="49" fontId="72" fillId="0" borderId="0" xfId="418" applyNumberFormat="1" applyFont="1" applyBorder="1">
      <alignment/>
      <protection locked="0"/>
    </xf>
    <xf numFmtId="0" fontId="46" fillId="0" borderId="0" xfId="540" applyFont="1" applyBorder="1">
      <alignment horizontal="right"/>
      <protection/>
    </xf>
    <xf numFmtId="0" fontId="51" fillId="0" borderId="0" xfId="578" applyFont="1" applyBorder="1">
      <alignment horizontal="right"/>
      <protection/>
    </xf>
    <xf numFmtId="0" fontId="76" fillId="0" borderId="0" xfId="282" applyFont="1" applyBorder="1">
      <alignment horizontal="center" vertical="center" wrapText="1"/>
      <protection locked="0"/>
    </xf>
    <xf numFmtId="0" fontId="76" fillId="0" borderId="0" xfId="533" applyFont="1" applyBorder="1">
      <alignment horizontal="center" vertical="center"/>
      <protection locked="0"/>
    </xf>
    <xf numFmtId="0" fontId="76" fillId="0" borderId="0" xfId="543" applyFont="1" applyBorder="1">
      <alignment horizontal="center" vertical="center"/>
      <protection/>
    </xf>
    <xf numFmtId="0" fontId="51" fillId="0" borderId="0" xfId="324" applyFont="1" applyBorder="1">
      <alignment horizontal="left" vertical="center"/>
      <protection locked="0"/>
    </xf>
    <xf numFmtId="0" fontId="47" fillId="0" borderId="5" xfId="291" applyFont="1" applyBorder="1">
      <alignment horizontal="center" vertical="center"/>
      <protection locked="0"/>
    </xf>
    <xf numFmtId="49" fontId="47" fillId="0" borderId="5" xfId="421" applyNumberFormat="1" applyFont="1" applyBorder="1">
      <alignment horizontal="center" vertical="center" wrapText="1"/>
      <protection locked="0"/>
    </xf>
    <xf numFmtId="0" fontId="47" fillId="0" borderId="3" xfId="19" applyFont="1" applyBorder="1">
      <alignment horizontal="center" vertical="center"/>
      <protection locked="0"/>
    </xf>
    <xf numFmtId="49" fontId="47" fillId="0" borderId="3" xfId="425" applyNumberFormat="1" applyFont="1" applyBorder="1">
      <alignment horizontal="center" vertical="center" wrapText="1"/>
      <protection locked="0"/>
    </xf>
    <xf numFmtId="49" fontId="47" fillId="0" borderId="6" xfId="529" applyNumberFormat="1" applyFont="1" applyBorder="1">
      <alignment horizontal="center" vertical="center"/>
      <protection locked="0"/>
    </xf>
    <xf numFmtId="0" fontId="51" fillId="0" borderId="6" xfId="413" applyFont="1" applyBorder="1">
      <alignment horizontal="left" vertical="center" wrapText="1"/>
      <protection locked="0"/>
    </xf>
    <xf numFmtId="0" fontId="46" fillId="0" borderId="10" xfId="345" applyFont="1" applyBorder="1">
      <alignment horizontal="center" vertical="center"/>
      <protection locked="0"/>
    </xf>
    <xf numFmtId="0" fontId="46" fillId="0" borderId="7" xfId="536" applyFont="1" applyBorder="1">
      <alignment horizontal="center" vertical="center"/>
      <protection locked="0"/>
    </xf>
    <xf numFmtId="0" fontId="46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 vertical="center"/>
    </xf>
    <xf numFmtId="49" fontId="47" fillId="0" borderId="6" xfId="421" applyNumberFormat="1" applyFont="1" applyBorder="1">
      <alignment horizontal="center" vertical="center" wrapText="1"/>
      <protection locked="0"/>
    </xf>
    <xf numFmtId="49" fontId="47" fillId="0" borderId="6" xfId="425" applyNumberFormat="1" applyFont="1" applyBorder="1">
      <alignment horizontal="center" vertical="center" wrapText="1"/>
      <protection locked="0"/>
    </xf>
    <xf numFmtId="0" fontId="46" fillId="0" borderId="6" xfId="0" applyFont="1" applyBorder="1" applyAlignment="1" applyProtection="1">
      <alignment horizontal="center" vertical="center"/>
      <protection locked="0"/>
    </xf>
    <xf numFmtId="0" fontId="46" fillId="0" borderId="6" xfId="536" applyFont="1" applyBorder="1">
      <alignment horizontal="center" vertical="center"/>
      <protection locked="0"/>
    </xf>
    <xf numFmtId="0" fontId="73" fillId="0" borderId="0" xfId="598" applyFont="1" applyBorder="1">
      <alignment horizontal="center" vertical="center"/>
      <protection/>
    </xf>
    <xf numFmtId="0" fontId="0" fillId="0" borderId="0" xfId="0" applyFont="1" applyBorder="1" applyAlignment="1">
      <alignment/>
    </xf>
    <xf numFmtId="0" fontId="87" fillId="0" borderId="6" xfId="0" applyFont="1" applyBorder="1" applyAlignment="1">
      <alignment horizontal="center" vertical="center"/>
    </xf>
    <xf numFmtId="0" fontId="88" fillId="0" borderId="6" xfId="0" applyFont="1" applyBorder="1" applyAlignment="1">
      <alignment horizontal="center" vertical="center"/>
    </xf>
    <xf numFmtId="0" fontId="89" fillId="0" borderId="6" xfId="0" applyFont="1" applyBorder="1" applyAlignment="1">
      <alignment horizontal="center" vertical="center" wrapText="1"/>
    </xf>
    <xf numFmtId="0" fontId="89" fillId="0" borderId="6" xfId="0" applyFont="1" applyBorder="1" applyAlignment="1" applyProtection="1">
      <alignment horizontal="center" vertical="center"/>
      <protection locked="0"/>
    </xf>
    <xf numFmtId="0" fontId="89" fillId="0" borderId="6" xfId="0" applyFont="1" applyBorder="1" applyAlignment="1" applyProtection="1">
      <alignment horizontal="center" vertical="center" wrapText="1"/>
      <protection locked="0"/>
    </xf>
    <xf numFmtId="0" fontId="51" fillId="0" borderId="6" xfId="650" applyFont="1" applyBorder="1">
      <alignment vertical="center" wrapText="1"/>
      <protection/>
    </xf>
    <xf numFmtId="0" fontId="51" fillId="0" borderId="6" xfId="640" applyFont="1" applyBorder="1">
      <alignment horizontal="center" vertical="center" wrapText="1"/>
      <protection/>
    </xf>
    <xf numFmtId="0" fontId="51" fillId="0" borderId="6" xfId="643" applyFont="1" applyBorder="1">
      <alignment horizontal="center" vertical="center"/>
      <protection locked="0"/>
    </xf>
    <xf numFmtId="0" fontId="87" fillId="0" borderId="6" xfId="0" applyFont="1" applyBorder="1" applyAlignment="1">
      <alignment horizontal="center" vertical="center" wrapText="1"/>
    </xf>
    <xf numFmtId="0" fontId="90" fillId="0" borderId="6" xfId="0" applyFont="1" applyBorder="1" applyAlignment="1">
      <alignment horizontal="center" vertical="center"/>
    </xf>
    <xf numFmtId="0" fontId="91" fillId="0" borderId="6" xfId="0" applyFont="1" applyBorder="1" applyAlignment="1">
      <alignment horizontal="center" vertical="center" wrapText="1"/>
    </xf>
    <xf numFmtId="0" fontId="91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49" fontId="81" fillId="0" borderId="6" xfId="165" applyNumberFormat="1" applyFont="1" applyBorder="1" applyAlignment="1">
      <alignment horizontal="left" vertical="center" wrapText="1" indent="1"/>
      <protection/>
    </xf>
    <xf numFmtId="0" fontId="46" fillId="0" borderId="0" xfId="0" applyFont="1" applyBorder="1" applyAlignment="1">
      <alignment vertical="top"/>
    </xf>
    <xf numFmtId="0" fontId="47" fillId="0" borderId="6" xfId="669" applyFont="1" applyBorder="1">
      <alignment horizontal="center" vertical="center" wrapText="1"/>
      <protection/>
    </xf>
    <xf numFmtId="0" fontId="46" fillId="0" borderId="6" xfId="0" applyFont="1" applyBorder="1" applyAlignment="1" applyProtection="1">
      <alignment horizontal="center" vertical="center" wrapText="1"/>
      <protection locked="0"/>
    </xf>
    <xf numFmtId="0" fontId="51" fillId="0" borderId="6" xfId="661" applyFont="1" applyBorder="1">
      <alignment horizontal="left" vertical="center"/>
      <protection/>
    </xf>
    <xf numFmtId="0" fontId="51" fillId="0" borderId="6" xfId="273" applyFont="1" applyBorder="1">
      <alignment horizontal="left" vertical="center"/>
      <protection/>
    </xf>
    <xf numFmtId="0" fontId="47" fillId="0" borderId="6" xfId="460" applyFont="1" applyBorder="1">
      <alignment horizontal="center" vertical="center"/>
      <protection/>
    </xf>
    <xf numFmtId="0" fontId="47" fillId="0" borderId="6" xfId="452" applyFont="1" applyBorder="1">
      <alignment horizontal="center" vertical="center" wrapText="1"/>
      <protection locked="0"/>
    </xf>
    <xf numFmtId="0" fontId="51" fillId="0" borderId="0" xfId="0" applyFont="1" applyBorder="1" applyAlignment="1">
      <alignment horizontal="right" vertical="center"/>
    </xf>
    <xf numFmtId="0" fontId="46" fillId="0" borderId="0" xfId="299" applyFont="1" applyBorder="1">
      <alignment vertical="top"/>
      <protection locked="0"/>
    </xf>
    <xf numFmtId="49" fontId="46" fillId="0" borderId="0" xfId="309" applyNumberFormat="1" applyFont="1" applyBorder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7" fillId="0" borderId="0" xfId="34" applyFont="1" applyBorder="1">
      <alignment horizontal="left" vertic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6" xfId="328" applyFont="1" applyBorder="1">
      <alignment horizontal="center" vertical="center" wrapText="1"/>
      <protection locked="0"/>
    </xf>
    <xf numFmtId="0" fontId="47" fillId="0" borderId="6" xfId="404" applyFont="1" applyBorder="1">
      <alignment horizontal="center" vertical="center" wrapText="1"/>
      <protection locked="0"/>
    </xf>
    <xf numFmtId="0" fontId="47" fillId="0" borderId="6" xfId="19" applyFont="1" applyBorder="1">
      <alignment horizontal="center" vertical="center"/>
      <protection locked="0"/>
    </xf>
    <xf numFmtId="0" fontId="47" fillId="0" borderId="6" xfId="72" applyFont="1" applyBorder="1">
      <alignment horizontal="center" vertical="center"/>
      <protection/>
    </xf>
    <xf numFmtId="0" fontId="47" fillId="0" borderId="6" xfId="258" applyFont="1" applyBorder="1">
      <alignment horizontal="center" vertical="center"/>
      <protection locked="0"/>
    </xf>
    <xf numFmtId="0" fontId="51" fillId="0" borderId="6" xfId="263" applyFont="1" applyBorder="1">
      <alignment horizontal="left" vertical="center"/>
      <protection/>
    </xf>
    <xf numFmtId="49" fontId="81" fillId="0" borderId="6" xfId="165" applyNumberFormat="1" applyFont="1" applyBorder="1" applyAlignment="1">
      <alignment horizontal="left" vertical="center" wrapText="1" indent="2"/>
      <protection/>
    </xf>
    <xf numFmtId="0" fontId="46" fillId="0" borderId="6" xfId="42" applyFont="1" applyBorder="1">
      <alignment horizontal="center" vertical="center" wrapText="1"/>
      <protection locked="0"/>
    </xf>
    <xf numFmtId="0" fontId="51" fillId="0" borderId="6" xfId="305" applyFont="1" applyBorder="1">
      <alignment horizontal="left" vertical="center"/>
      <protection locked="0"/>
    </xf>
    <xf numFmtId="0" fontId="51" fillId="0" borderId="6" xfId="55" applyFont="1" applyBorder="1">
      <alignment horizontal="left" vertical="center"/>
      <protection locked="0"/>
    </xf>
    <xf numFmtId="0" fontId="47" fillId="0" borderId="6" xfId="319" applyFont="1" applyBorder="1">
      <alignment horizontal="center" vertical="center" wrapText="1"/>
      <protection locked="0"/>
    </xf>
    <xf numFmtId="0" fontId="47" fillId="0" borderId="6" xfId="408" applyFont="1" applyBorder="1">
      <alignment horizontal="center" vertical="center" wrapText="1"/>
      <protection locked="0"/>
    </xf>
    <xf numFmtId="0" fontId="47" fillId="0" borderId="6" xfId="407" applyFont="1" applyBorder="1">
      <alignment horizontal="center" vertical="center" wrapText="1"/>
      <protection locked="0"/>
    </xf>
    <xf numFmtId="0" fontId="47" fillId="0" borderId="6" xfId="592" applyFont="1" applyBorder="1">
      <alignment horizontal="center" vertical="center" wrapText="1"/>
      <protection locked="0"/>
    </xf>
    <xf numFmtId="0" fontId="46" fillId="0" borderId="6" xfId="412" applyFont="1" applyBorder="1">
      <alignment horizontal="center"/>
      <protection/>
    </xf>
    <xf numFmtId="0" fontId="46" fillId="0" borderId="0" xfId="377" applyFont="1" applyBorder="1">
      <alignment horizontal="center" wrapText="1"/>
      <protection/>
    </xf>
    <xf numFmtId="0" fontId="51" fillId="0" borderId="0" xfId="612" applyFont="1" applyBorder="1">
      <alignment horizontal="right" wrapText="1"/>
      <protection/>
    </xf>
    <xf numFmtId="0" fontId="78" fillId="0" borderId="0" xfId="378" applyFont="1" applyBorder="1">
      <alignment horizontal="center" vertical="center" wrapText="1"/>
      <protection/>
    </xf>
    <xf numFmtId="0" fontId="79" fillId="0" borderId="6" xfId="382" applyFont="1" applyBorder="1">
      <alignment horizontal="center" vertical="center" wrapText="1"/>
      <protection/>
    </xf>
    <xf numFmtId="0" fontId="79" fillId="0" borderId="6" xfId="391" applyFont="1" applyBorder="1">
      <alignment horizontal="center" vertical="center" wrapText="1"/>
      <protection/>
    </xf>
    <xf numFmtId="181" fontId="92" fillId="0" borderId="6" xfId="0" applyNumberFormat="1" applyFont="1" applyBorder="1" applyAlignment="1">
      <alignment horizontal="right" vertical="center"/>
    </xf>
    <xf numFmtId="0" fontId="71" fillId="0" borderId="0" xfId="172" applyFont="1" applyBorder="1" applyAlignment="1">
      <alignment horizontal="center" vertical="top"/>
      <protection/>
    </xf>
    <xf numFmtId="0" fontId="75" fillId="0" borderId="0" xfId="225" applyFont="1" applyBorder="1">
      <alignment horizontal="center" vertical="center"/>
      <protection/>
    </xf>
    <xf numFmtId="0" fontId="75" fillId="0" borderId="0" xfId="225" applyFont="1" applyBorder="1" applyAlignment="1">
      <alignment horizontal="center" vertical="center"/>
      <protection/>
    </xf>
    <xf numFmtId="0" fontId="93" fillId="0" borderId="6" xfId="0" applyFont="1" applyBorder="1" applyAlignment="1">
      <alignment horizontal="center" vertical="center"/>
    </xf>
    <xf numFmtId="49" fontId="93" fillId="0" borderId="6" xfId="0" applyNumberFormat="1" applyFont="1" applyBorder="1" applyAlignment="1">
      <alignment horizontal="center" vertical="center" wrapText="1"/>
    </xf>
    <xf numFmtId="49" fontId="93" fillId="0" borderId="6" xfId="376" applyNumberFormat="1" applyFont="1" applyBorder="1">
      <alignment horizontal="center" vertical="center" wrapText="1"/>
      <protection/>
    </xf>
    <xf numFmtId="49" fontId="93" fillId="0" borderId="6" xfId="0" applyNumberFormat="1" applyFont="1" applyBorder="1" applyAlignment="1">
      <alignment horizontal="center" vertical="center"/>
    </xf>
    <xf numFmtId="49" fontId="94" fillId="0" borderId="6" xfId="0" applyNumberFormat="1" applyFont="1" applyBorder="1" applyAlignment="1">
      <alignment horizontal="center" vertical="center"/>
    </xf>
    <xf numFmtId="49" fontId="94" fillId="0" borderId="6" xfId="0" applyNumberFormat="1" applyFont="1" applyBorder="1" applyAlignment="1" applyProtection="1">
      <alignment horizontal="center" vertical="center"/>
      <protection locked="0"/>
    </xf>
    <xf numFmtId="0" fontId="93" fillId="0" borderId="6" xfId="0" applyFont="1" applyBorder="1" applyAlignment="1">
      <alignment/>
    </xf>
    <xf numFmtId="183" fontId="95" fillId="0" borderId="6" xfId="0" applyNumberFormat="1" applyFont="1" applyBorder="1" applyAlignment="1">
      <alignment horizontal="center" vertical="center"/>
    </xf>
    <xf numFmtId="4" fontId="95" fillId="0" borderId="6" xfId="0" applyNumberFormat="1" applyFont="1" applyBorder="1" applyAlignment="1">
      <alignment horizontal="right" vertical="center"/>
    </xf>
    <xf numFmtId="0" fontId="93" fillId="0" borderId="6" xfId="0" applyFont="1" applyBorder="1" applyAlignment="1">
      <alignment horizontal="left" indent="1"/>
    </xf>
    <xf numFmtId="183" fontId="81" fillId="0" borderId="6" xfId="165" applyNumberFormat="1" applyFont="1" applyBorder="1" applyAlignment="1">
      <alignment horizontal="center" vertical="center" wrapText="1"/>
      <protection/>
    </xf>
    <xf numFmtId="4" fontId="81" fillId="0" borderId="6" xfId="165" applyNumberFormat="1" applyFont="1" applyBorder="1">
      <alignment horizontal="left" vertical="center" wrapText="1"/>
      <protection/>
    </xf>
    <xf numFmtId="0" fontId="93" fillId="0" borderId="6" xfId="237" applyFont="1" applyBorder="1">
      <alignment horizontal="center" vertical="center"/>
      <protection/>
    </xf>
    <xf numFmtId="0" fontId="93" fillId="0" borderId="6" xfId="159" applyFont="1" applyBorder="1">
      <alignment horizontal="center" vertical="center"/>
      <protection/>
    </xf>
    <xf numFmtId="0" fontId="93" fillId="0" borderId="6" xfId="177" applyFont="1" applyBorder="1">
      <alignment horizontal="center" vertical="center"/>
      <protection/>
    </xf>
    <xf numFmtId="181" fontId="95" fillId="0" borderId="6" xfId="0" applyNumberFormat="1" applyFont="1" applyBorder="1" applyAlignment="1">
      <alignment horizontal="right" vertical="center"/>
    </xf>
    <xf numFmtId="0" fontId="96" fillId="0" borderId="6" xfId="0" applyFont="1" applyBorder="1" applyAlignment="1">
      <alignment horizontal="center" vertical="center"/>
    </xf>
    <xf numFmtId="0" fontId="96" fillId="0" borderId="6" xfId="0" applyFont="1" applyBorder="1" applyAlignment="1">
      <alignment horizontal="center"/>
    </xf>
    <xf numFmtId="4" fontId="94" fillId="0" borderId="6" xfId="0" applyNumberFormat="1" applyFont="1" applyBorder="1" applyAlignment="1">
      <alignment horizontal="right" vertical="center"/>
    </xf>
    <xf numFmtId="181" fontId="94" fillId="0" borderId="6" xfId="0" applyNumberFormat="1" applyFont="1" applyBorder="1" applyAlignment="1">
      <alignment horizontal="right" vertical="center"/>
    </xf>
    <xf numFmtId="0" fontId="93" fillId="0" borderId="6" xfId="0" applyFont="1" applyBorder="1" applyAlignment="1" applyProtection="1">
      <alignment horizontal="center" vertical="center"/>
      <protection locked="0"/>
    </xf>
    <xf numFmtId="0" fontId="93" fillId="0" borderId="6" xfId="602" applyFont="1" applyBorder="1" applyAlignment="1">
      <alignment horizontal="center" vertical="center"/>
      <protection locked="0"/>
    </xf>
    <xf numFmtId="0" fontId="93" fillId="0" borderId="6" xfId="406" applyFont="1" applyBorder="1" applyAlignment="1">
      <alignment horizontal="center" vertical="center"/>
      <protection locked="0"/>
    </xf>
    <xf numFmtId="183" fontId="95" fillId="0" borderId="6" xfId="0" applyNumberFormat="1" applyFont="1" applyBorder="1" applyAlignment="1">
      <alignment horizontal="right" vertical="center"/>
    </xf>
    <xf numFmtId="181" fontId="95" fillId="0" borderId="6" xfId="0" applyNumberFormat="1" applyFont="1" applyBorder="1" applyAlignment="1">
      <alignment horizontal="right" vertical="center" indent="1"/>
    </xf>
    <xf numFmtId="181" fontId="95" fillId="0" borderId="6" xfId="0" applyNumberFormat="1" applyFont="1" applyBorder="1" applyAlignment="1">
      <alignment horizontal="center" vertical="center"/>
    </xf>
    <xf numFmtId="4" fontId="95" fillId="0" borderId="6" xfId="0" applyNumberFormat="1" applyFont="1" applyBorder="1" applyAlignment="1">
      <alignment horizontal="center" vertical="center"/>
    </xf>
    <xf numFmtId="0" fontId="93" fillId="0" borderId="6" xfId="602" applyFont="1" applyBorder="1">
      <alignment horizontal="center" vertical="center"/>
      <protection locked="0"/>
    </xf>
    <xf numFmtId="0" fontId="93" fillId="0" borderId="6" xfId="406" applyFont="1" applyBorder="1">
      <alignment horizontal="center" vertical="center"/>
      <protection locked="0"/>
    </xf>
    <xf numFmtId="0" fontId="93" fillId="0" borderId="6" xfId="636" applyFont="1" applyBorder="1">
      <alignment horizontal="center" vertical="center"/>
      <protection locked="0"/>
    </xf>
    <xf numFmtId="0" fontId="94" fillId="0" borderId="6" xfId="192" applyFont="1" applyBorder="1">
      <alignment horizontal="center" vertical="center"/>
      <protection/>
    </xf>
    <xf numFmtId="0" fontId="94" fillId="0" borderId="6" xfId="0" applyFont="1" applyBorder="1" applyAlignment="1">
      <alignment horizontal="center" vertical="center"/>
    </xf>
    <xf numFmtId="4" fontId="96" fillId="0" borderId="6" xfId="0" applyNumberFormat="1" applyFont="1" applyBorder="1" applyAlignment="1">
      <alignment/>
    </xf>
    <xf numFmtId="0" fontId="46" fillId="0" borderId="0" xfId="68" applyFont="1" applyBorder="1" applyAlignment="1">
      <alignment horizontal="center" vertical="top"/>
      <protection/>
    </xf>
    <xf numFmtId="0" fontId="46" fillId="0" borderId="0" xfId="625" applyFont="1" applyBorder="1" applyAlignment="1">
      <alignment horizontal="center" vertical="center"/>
      <protection/>
    </xf>
    <xf numFmtId="0" fontId="51" fillId="0" borderId="0" xfId="112" applyFont="1" applyBorder="1" applyAlignment="1">
      <alignment horizontal="center" vertical="center"/>
      <protection/>
    </xf>
    <xf numFmtId="0" fontId="76" fillId="0" borderId="0" xfId="543" applyFont="1" applyBorder="1" applyAlignment="1">
      <alignment horizontal="center" vertical="center"/>
      <protection/>
    </xf>
    <xf numFmtId="0" fontId="46" fillId="0" borderId="0" xfId="540" applyFont="1" applyBorder="1" applyAlignment="1">
      <alignment horizontal="center"/>
      <protection/>
    </xf>
    <xf numFmtId="0" fontId="51" fillId="0" borderId="0" xfId="578" applyFont="1" applyBorder="1" applyAlignment="1">
      <alignment horizontal="center"/>
      <protection/>
    </xf>
    <xf numFmtId="49" fontId="47" fillId="0" borderId="6" xfId="26" applyNumberFormat="1" applyFont="1" applyBorder="1">
      <alignment horizontal="center" vertical="center" wrapText="1"/>
      <protection/>
    </xf>
    <xf numFmtId="49" fontId="47" fillId="0" borderId="6" xfId="156" applyNumberFormat="1" applyFont="1" applyBorder="1">
      <alignment horizontal="center" vertical="center" wrapText="1"/>
      <protection/>
    </xf>
    <xf numFmtId="0" fontId="47" fillId="0" borderId="6" xfId="631" applyFont="1" applyBorder="1" applyAlignment="1">
      <alignment horizontal="center" vertical="center"/>
      <protection locked="0"/>
    </xf>
    <xf numFmtId="49" fontId="47" fillId="0" borderId="6" xfId="231" applyNumberFormat="1" applyFont="1" applyBorder="1">
      <alignment horizontal="center" vertical="center"/>
      <protection/>
    </xf>
    <xf numFmtId="0" fontId="47" fillId="0" borderId="6" xfId="558" applyFont="1" applyBorder="1" applyAlignment="1">
      <alignment horizontal="center" vertical="center"/>
      <protection/>
    </xf>
    <xf numFmtId="49" fontId="47" fillId="0" borderId="6" xfId="231" applyNumberFormat="1" applyFont="1" applyBorder="1" applyAlignment="1">
      <alignment horizontal="center" vertical="center"/>
      <protection/>
    </xf>
    <xf numFmtId="49" fontId="47" fillId="0" borderId="6" xfId="529" applyNumberFormat="1" applyFont="1" applyBorder="1" applyAlignment="1">
      <alignment horizontal="center" vertical="center"/>
      <protection locked="0"/>
    </xf>
    <xf numFmtId="0" fontId="46" fillId="0" borderId="6" xfId="632" applyFont="1" applyBorder="1" applyAlignment="1">
      <alignment horizontal="center"/>
      <protection/>
    </xf>
    <xf numFmtId="0" fontId="46" fillId="0" borderId="6" xfId="0" applyFont="1" applyBorder="1" applyAlignment="1">
      <alignment horizontal="center" vertical="center"/>
    </xf>
    <xf numFmtId="0" fontId="46" fillId="0" borderId="6" xfId="208" applyFont="1" applyBorder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81" fillId="0" borderId="0" xfId="165" applyNumberFormat="1" applyFont="1" applyBorder="1">
      <alignment horizontal="left" vertical="center" wrapText="1"/>
      <protection/>
    </xf>
    <xf numFmtId="0" fontId="51" fillId="0" borderId="0" xfId="0" applyFont="1" applyBorder="1" applyAlignment="1">
      <alignment horizontal="center" vertical="center"/>
    </xf>
    <xf numFmtId="0" fontId="77" fillId="0" borderId="0" xfId="292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49" fontId="97" fillId="0" borderId="6" xfId="165" applyNumberFormat="1" applyFont="1" applyBorder="1" applyAlignment="1">
      <alignment horizontal="center" vertical="center" wrapText="1"/>
      <protection/>
    </xf>
    <xf numFmtId="0" fontId="47" fillId="0" borderId="6" xfId="291" applyFont="1" applyBorder="1" applyAlignment="1">
      <alignment horizontal="center" vertical="center"/>
      <protection locked="0"/>
    </xf>
    <xf numFmtId="0" fontId="47" fillId="0" borderId="5" xfId="0" applyFont="1" applyBorder="1" applyAlignment="1">
      <alignment horizontal="center" vertical="center"/>
    </xf>
    <xf numFmtId="0" fontId="47" fillId="0" borderId="5" xfId="671" applyFont="1" applyBorder="1" applyAlignment="1">
      <alignment horizontal="center" vertical="center" wrapText="1"/>
      <protection/>
    </xf>
    <xf numFmtId="49" fontId="81" fillId="0" borderId="5" xfId="165" applyNumberFormat="1" applyFont="1" applyBorder="1">
      <alignment horizontal="left" vertical="center" wrapText="1"/>
      <protection/>
    </xf>
    <xf numFmtId="0" fontId="51" fillId="0" borderId="22" xfId="383" applyFont="1" applyFill="1" applyBorder="1" applyAlignment="1" applyProtection="1">
      <alignment vertical="center"/>
      <protection/>
    </xf>
    <xf numFmtId="4" fontId="51" fillId="0" borderId="22" xfId="383" applyNumberFormat="1" applyFont="1" applyFill="1" applyBorder="1" applyAlignment="1" applyProtection="1">
      <alignment horizontal="center" vertical="center"/>
      <protection/>
    </xf>
    <xf numFmtId="0" fontId="51" fillId="0" borderId="22" xfId="383" applyFont="1" applyFill="1" applyBorder="1" applyAlignment="1" applyProtection="1">
      <alignment horizontal="left" vertical="center"/>
      <protection locked="0"/>
    </xf>
    <xf numFmtId="4" fontId="51" fillId="0" borderId="22" xfId="383" applyNumberFormat="1" applyFont="1" applyFill="1" applyBorder="1" applyAlignment="1" applyProtection="1">
      <alignment horizontal="center" vertical="center"/>
      <protection locked="0"/>
    </xf>
    <xf numFmtId="0" fontId="51" fillId="0" borderId="22" xfId="383" applyFont="1" applyFill="1" applyBorder="1" applyAlignment="1" applyProtection="1">
      <alignment vertical="center"/>
      <protection locked="0"/>
    </xf>
    <xf numFmtId="4" fontId="81" fillId="0" borderId="22" xfId="0" applyNumberFormat="1" applyFont="1" applyFill="1" applyBorder="1" applyAlignment="1">
      <alignment horizontal="center" vertical="center"/>
    </xf>
    <xf numFmtId="0" fontId="51" fillId="0" borderId="22" xfId="383" applyFont="1" applyFill="1" applyBorder="1" applyAlignment="1" applyProtection="1">
      <alignment horizontal="left" vertical="center"/>
      <protection/>
    </xf>
    <xf numFmtId="49" fontId="81" fillId="0" borderId="22" xfId="165" applyNumberFormat="1" applyFont="1" applyBorder="1">
      <alignment horizontal="left" vertical="center" wrapText="1"/>
      <protection/>
    </xf>
    <xf numFmtId="181" fontId="81" fillId="0" borderId="22" xfId="0" applyNumberFormat="1" applyFont="1" applyBorder="1" applyAlignment="1">
      <alignment horizontal="center" vertical="center"/>
    </xf>
    <xf numFmtId="0" fontId="70" fillId="0" borderId="22" xfId="383" applyFont="1" applyFill="1" applyBorder="1" applyAlignment="1" applyProtection="1">
      <alignment horizontal="center" vertical="center"/>
      <protection/>
    </xf>
    <xf numFmtId="49" fontId="81" fillId="0" borderId="22" xfId="165" applyNumberFormat="1" applyFont="1" applyBorder="1" applyAlignment="1">
      <alignment horizontal="center" vertical="center" wrapText="1"/>
      <protection/>
    </xf>
    <xf numFmtId="184" fontId="70" fillId="0" borderId="22" xfId="383" applyNumberFormat="1" applyFont="1" applyFill="1" applyBorder="1" applyAlignment="1" applyProtection="1">
      <alignment horizontal="center" vertical="center"/>
      <protection/>
    </xf>
    <xf numFmtId="0" fontId="51" fillId="0" borderId="0" xfId="269" applyFont="1" applyBorder="1">
      <alignment horizontal="left" vertical="center" wrapText="1"/>
      <protection locked="0"/>
    </xf>
    <xf numFmtId="0" fontId="47" fillId="0" borderId="0" xfId="551" applyFont="1" applyBorder="1">
      <alignment horizontal="left" vertical="center" wrapText="1"/>
      <protection/>
    </xf>
    <xf numFmtId="0" fontId="47" fillId="0" borderId="6" xfId="667" applyFont="1" applyBorder="1">
      <alignment horizontal="center" vertical="center" wrapText="1"/>
      <protection/>
    </xf>
    <xf numFmtId="0" fontId="47" fillId="0" borderId="6" xfId="453" applyFont="1" applyBorder="1">
      <alignment horizontal="center" vertical="center" wrapText="1"/>
      <protection/>
    </xf>
    <xf numFmtId="0" fontId="47" fillId="0" borderId="6" xfId="161" applyFont="1" applyBorder="1">
      <alignment horizontal="center" vertical="center"/>
      <protection/>
    </xf>
    <xf numFmtId="0" fontId="47" fillId="0" borderId="6" xfId="676" applyFont="1" applyBorder="1">
      <alignment horizontal="center" vertical="center"/>
      <protection/>
    </xf>
    <xf numFmtId="0" fontId="46" fillId="0" borderId="6" xfId="304" applyFont="1" applyBorder="1">
      <alignment horizontal="center" vertical="center"/>
      <protection/>
    </xf>
    <xf numFmtId="0" fontId="47" fillId="0" borderId="6" xfId="556" applyFont="1" applyBorder="1">
      <alignment horizontal="center" vertical="center"/>
      <protection/>
    </xf>
    <xf numFmtId="0" fontId="47" fillId="0" borderId="6" xfId="58" applyFont="1" applyBorder="1">
      <alignment horizontal="center" vertical="center"/>
      <protection locked="0"/>
    </xf>
    <xf numFmtId="3" fontId="47" fillId="0" borderId="6" xfId="307" applyNumberFormat="1" applyFont="1" applyBorder="1">
      <alignment horizontal="center" vertical="center"/>
      <protection locked="0"/>
    </xf>
    <xf numFmtId="3" fontId="47" fillId="0" borderId="6" xfId="298" applyNumberFormat="1" applyFont="1" applyBorder="1">
      <alignment horizontal="center" vertical="center"/>
      <protection/>
    </xf>
    <xf numFmtId="0" fontId="46" fillId="0" borderId="6" xfId="284" applyFont="1" applyBorder="1">
      <alignment horizontal="center" vertical="center" wrapText="1"/>
      <protection locked="0"/>
    </xf>
    <xf numFmtId="0" fontId="46" fillId="0" borderId="6" xfId="0" applyFont="1" applyBorder="1" applyAlignment="1">
      <alignment horizontal="center" vertical="center" wrapText="1"/>
    </xf>
    <xf numFmtId="0" fontId="47" fillId="0" borderId="6" xfId="463" applyFont="1" applyBorder="1">
      <alignment horizontal="center" vertical="center" wrapText="1"/>
      <protection locked="0"/>
    </xf>
    <xf numFmtId="0" fontId="47" fillId="0" borderId="6" xfId="538" applyFont="1" applyBorder="1">
      <alignment horizontal="center" vertical="center" wrapText="1"/>
      <protection/>
    </xf>
    <xf numFmtId="0" fontId="47" fillId="0" borderId="6" xfId="466" applyFont="1" applyBorder="1">
      <alignment horizontal="center" vertical="center" wrapText="1"/>
      <protection locked="0"/>
    </xf>
    <xf numFmtId="3" fontId="47" fillId="0" borderId="6" xfId="321" applyNumberFormat="1" applyFont="1" applyBorder="1">
      <alignment horizontal="center" vertical="top"/>
      <protection locked="0"/>
    </xf>
    <xf numFmtId="0" fontId="46" fillId="0" borderId="6" xfId="325" applyFont="1" applyBorder="1">
      <alignment horizontal="center" vertical="top"/>
      <protection/>
    </xf>
    <xf numFmtId="0" fontId="47" fillId="0" borderId="6" xfId="148" applyFont="1" applyBorder="1">
      <alignment horizontal="center" vertical="center" wrapText="1"/>
      <protection/>
    </xf>
    <xf numFmtId="0" fontId="73" fillId="0" borderId="0" xfId="226" applyFont="1" applyBorder="1">
      <alignment horizontal="center" vertical="center"/>
      <protection locked="0"/>
    </xf>
    <xf numFmtId="0" fontId="46" fillId="0" borderId="6" xfId="27" applyFont="1" applyBorder="1">
      <alignment horizontal="center" vertical="center" wrapText="1"/>
      <protection locked="0"/>
    </xf>
    <xf numFmtId="0" fontId="46" fillId="0" borderId="6" xfId="133" applyFont="1" applyBorder="1">
      <alignment horizontal="center" vertical="center" wrapText="1"/>
      <protection locked="0"/>
    </xf>
    <xf numFmtId="0" fontId="46" fillId="0" borderId="6" xfId="199" applyFont="1" applyBorder="1">
      <alignment horizontal="center" vertical="center" wrapText="1"/>
      <protection locked="0"/>
    </xf>
    <xf numFmtId="0" fontId="46" fillId="0" borderId="6" xfId="142" applyFont="1" applyBorder="1">
      <alignment horizontal="center" vertical="center" wrapText="1"/>
      <protection/>
    </xf>
    <xf numFmtId="0" fontId="46" fillId="0" borderId="6" xfId="230" applyFont="1" applyBorder="1">
      <alignment horizontal="center" vertical="center" wrapText="1"/>
      <protection/>
    </xf>
    <xf numFmtId="0" fontId="46" fillId="0" borderId="6" xfId="137" applyFont="1" applyBorder="1">
      <alignment horizontal="center" vertical="center" wrapText="1"/>
      <protection/>
    </xf>
    <xf numFmtId="0" fontId="46" fillId="0" borderId="6" xfId="232" applyFont="1" applyBorder="1">
      <alignment horizontal="center" vertical="center"/>
      <protection/>
    </xf>
    <xf numFmtId="0" fontId="46" fillId="0" borderId="6" xfId="150" applyFont="1" applyBorder="1">
      <alignment horizontal="center" vertical="center"/>
      <protection/>
    </xf>
    <xf numFmtId="0" fontId="46" fillId="0" borderId="6" xfId="358" applyFont="1" applyBorder="1">
      <alignment horizontal="center" vertical="center"/>
      <protection/>
    </xf>
    <xf numFmtId="3" fontId="46" fillId="0" borderId="6" xfId="181" applyNumberFormat="1" applyFont="1" applyBorder="1">
      <alignment horizontal="center" vertical="center"/>
      <protection/>
    </xf>
    <xf numFmtId="3" fontId="46" fillId="0" borderId="6" xfId="187" applyNumberFormat="1" applyFont="1" applyBorder="1">
      <alignment horizontal="center" vertical="center"/>
      <protection/>
    </xf>
    <xf numFmtId="0" fontId="51" fillId="0" borderId="6" xfId="238" applyFont="1" applyBorder="1">
      <alignment horizontal="center" vertical="center"/>
      <protection locked="0"/>
    </xf>
    <xf numFmtId="0" fontId="51" fillId="0" borderId="6" xfId="180" applyFont="1" applyBorder="1">
      <alignment horizontal="right" vertical="center"/>
      <protection locked="0"/>
    </xf>
    <xf numFmtId="0" fontId="46" fillId="0" borderId="6" xfId="345" applyFont="1" applyBorder="1">
      <alignment horizontal="center" vertical="center"/>
      <protection locked="0"/>
    </xf>
    <xf numFmtId="0" fontId="46" fillId="0" borderId="6" xfId="242" applyFont="1" applyBorder="1">
      <alignment horizontal="center" vertical="center" wrapText="1"/>
      <protection/>
    </xf>
    <xf numFmtId="0" fontId="46" fillId="0" borderId="6" xfId="241" applyFont="1" applyBorder="1">
      <alignment horizontal="center" vertical="center"/>
      <protection locked="0"/>
    </xf>
    <xf numFmtId="0" fontId="46" fillId="0" borderId="6" xfId="222" applyFont="1" applyBorder="1">
      <alignment horizontal="center" vertical="center" wrapText="1"/>
      <protection/>
    </xf>
    <xf numFmtId="0" fontId="46" fillId="0" borderId="6" xfId="294" applyFont="1" applyBorder="1">
      <alignment horizontal="center" vertical="center" wrapText="1"/>
      <protection/>
    </xf>
    <xf numFmtId="0" fontId="46" fillId="0" borderId="6" xfId="248" applyFont="1" applyBorder="1">
      <alignment horizontal="center" vertical="center" wrapText="1"/>
      <protection locked="0"/>
    </xf>
    <xf numFmtId="0" fontId="46" fillId="0" borderId="6" xfId="240" applyFont="1" applyBorder="1">
      <alignment horizontal="center" vertical="center" wrapText="1"/>
      <protection locked="0"/>
    </xf>
    <xf numFmtId="0" fontId="46" fillId="0" borderId="6" xfId="73" applyFont="1" applyBorder="1">
      <alignment horizontal="center" vertical="center"/>
      <protection locked="0"/>
    </xf>
    <xf numFmtId="0" fontId="46" fillId="0" borderId="0" xfId="677" applyFont="1" applyBorder="1">
      <alignment horizontal="right"/>
      <protection locked="0"/>
    </xf>
    <xf numFmtId="0" fontId="46" fillId="0" borderId="6" xfId="266" applyFont="1" applyBorder="1">
      <alignment horizontal="center" vertical="center" wrapText="1"/>
      <protection locked="0"/>
    </xf>
    <xf numFmtId="0" fontId="46" fillId="0" borderId="6" xfId="308" applyFont="1" applyBorder="1">
      <alignment horizontal="center" vertical="center" wrapText="1"/>
      <protection/>
    </xf>
    <xf numFmtId="0" fontId="46" fillId="0" borderId="6" xfId="250" applyFont="1" applyBorder="1">
      <alignment horizontal="center" vertical="center"/>
      <protection locked="0"/>
    </xf>
    <xf numFmtId="3" fontId="46" fillId="0" borderId="6" xfId="253" applyNumberFormat="1" applyFont="1" applyBorder="1">
      <alignment horizontal="center" vertical="center"/>
      <protection/>
    </xf>
    <xf numFmtId="3" fontId="46" fillId="0" borderId="6" xfId="259" applyNumberFormat="1" applyFont="1" applyBorder="1">
      <alignment horizontal="center" vertical="center"/>
      <protection/>
    </xf>
    <xf numFmtId="0" fontId="62" fillId="0" borderId="0" xfId="190" applyFont="1" applyBorder="1" applyAlignment="1">
      <alignment horizontal="center" vertical="top"/>
      <protection/>
    </xf>
    <xf numFmtId="0" fontId="62" fillId="0" borderId="0" xfId="190" applyFont="1" applyBorder="1">
      <alignment horizontal="center" vertical="top"/>
      <protection/>
    </xf>
    <xf numFmtId="0" fontId="51" fillId="0" borderId="0" xfId="646" applyFont="1" applyBorder="1">
      <alignment horizontal="left" vertical="center"/>
      <protection/>
    </xf>
    <xf numFmtId="0" fontId="48" fillId="0" borderId="0" xfId="22" applyFont="1" applyBorder="1" applyAlignment="1">
      <alignment horizontal="center" vertical="center"/>
      <protection/>
    </xf>
    <xf numFmtId="0" fontId="48" fillId="0" borderId="0" xfId="22" applyFont="1" applyBorder="1">
      <alignment horizontal="center" vertical="center"/>
      <protection/>
    </xf>
    <xf numFmtId="0" fontId="47" fillId="0" borderId="6" xfId="668" applyFont="1" applyBorder="1">
      <alignment horizontal="center" vertical="center"/>
      <protection/>
    </xf>
    <xf numFmtId="0" fontId="47" fillId="0" borderId="6" xfId="678" applyFont="1" applyBorder="1" applyAlignment="1">
      <alignment horizontal="center" vertical="center"/>
      <protection/>
    </xf>
    <xf numFmtId="0" fontId="47" fillId="0" borderId="6" xfId="670" applyFont="1" applyBorder="1">
      <alignment horizontal="center" vertical="center"/>
      <protection/>
    </xf>
    <xf numFmtId="0" fontId="47" fillId="0" borderId="6" xfId="670" applyFont="1" applyBorder="1" applyAlignment="1">
      <alignment horizontal="center" vertical="center"/>
      <protection/>
    </xf>
    <xf numFmtId="0" fontId="47" fillId="0" borderId="6" xfId="672" applyFont="1" applyBorder="1">
      <alignment horizontal="center" vertical="center"/>
      <protection/>
    </xf>
    <xf numFmtId="0" fontId="47" fillId="0" borderId="6" xfId="672" applyFont="1" applyBorder="1" applyAlignment="1">
      <alignment horizontal="center" vertical="center"/>
      <protection/>
    </xf>
    <xf numFmtId="0" fontId="81" fillId="0" borderId="6" xfId="0" applyFont="1" applyBorder="1" applyAlignment="1">
      <alignment horizontal="left" vertical="center" wrapText="1"/>
    </xf>
    <xf numFmtId="181" fontId="81" fillId="0" borderId="6" xfId="0" applyNumberFormat="1" applyFont="1" applyBorder="1" applyAlignment="1">
      <alignment horizontal="center" vertical="center"/>
    </xf>
    <xf numFmtId="4" fontId="81" fillId="0" borderId="6" xfId="165" applyNumberFormat="1" applyFont="1" applyBorder="1" applyAlignment="1">
      <alignment horizontal="center" vertical="center" wrapText="1"/>
      <protection/>
    </xf>
    <xf numFmtId="49" fontId="81" fillId="0" borderId="6" xfId="165" applyNumberFormat="1" applyFont="1" applyBorder="1" applyAlignment="1">
      <alignment horizontal="center" vertical="center" wrapText="1"/>
      <protection/>
    </xf>
  </cellXfs>
  <cellStyles count="669">
    <cellStyle name="Normal" xfId="0"/>
    <cellStyle name="Currency [0]" xfId="15"/>
    <cellStyle name="一般公共预算支出预算表（按功能科目分类）02-2 __b-21-0" xfId="16"/>
    <cellStyle name="一般公共预算支出预算表（按功能科目分类）02-2 __b-16-0" xfId="17"/>
    <cellStyle name="部门支出预算表01-03 __b-9-0" xfId="18"/>
    <cellStyle name="国有资本经营预算支出表07 __b-5-0" xfId="19"/>
    <cellStyle name="上级补助项目支出预算表12 __b-27-0" xfId="20"/>
    <cellStyle name="Currency" xfId="21"/>
    <cellStyle name="财政拨款收支预算总表02-1 __b-13-0" xfId="22"/>
    <cellStyle name="市对下转移支付预算表10-1 __b-26-0" xfId="23"/>
    <cellStyle name="市对下转移支付预算表10-1 __b-31-0" xfId="24"/>
    <cellStyle name="输入" xfId="25"/>
    <cellStyle name="一般公共预算支出预算表（按经济科目分类）02-3 __b-5-0" xfId="26"/>
    <cellStyle name="部门收入预算表01-2 __b-4-0" xfId="27"/>
    <cellStyle name="20% - 强调文字颜色 3" xfId="28"/>
    <cellStyle name="政府性基金预算支出预算表06 __b-22-0" xfId="29"/>
    <cellStyle name="政府性基金预算支出预算表06 __b-17-0" xfId="30"/>
    <cellStyle name="Comma [0]" xfId="31"/>
    <cellStyle name="部门支出预算表01-03 __b-21-0" xfId="32"/>
    <cellStyle name="部门支出预算表01-03 __b-16-0" xfId="33"/>
    <cellStyle name="基本支出预算表（人员类.运转类公用经费项目）04 __b-13-0" xfId="34"/>
    <cellStyle name="DateTimeStyle" xfId="35"/>
    <cellStyle name="差" xfId="36"/>
    <cellStyle name="40% - 强调文字颜色 3" xfId="37"/>
    <cellStyle name="Comma" xfId="38"/>
    <cellStyle name="部门支出预算表01-03 __b-10-0" xfId="39"/>
    <cellStyle name="60% - 强调文字颜色 3" xfId="40"/>
    <cellStyle name="Hyperlink" xfId="41"/>
    <cellStyle name="上级补助项目支出预算表12 __b-10-0" xfId="42"/>
    <cellStyle name="Percent" xfId="43"/>
    <cellStyle name="项目支出预算表（其他运转类.特定目标类项目）05-1 __b-35-0" xfId="44"/>
    <cellStyle name="项目支出预算表（其他运转类.特定目标类项目）05-1 __b-40-0" xfId="45"/>
    <cellStyle name="政府购买服务预算表09 __b-17-0" xfId="46"/>
    <cellStyle name="政府购买服务预算表09 __b-22-0" xfId="47"/>
    <cellStyle name="Followed Hyperlink" xfId="48"/>
    <cellStyle name="项目支出绩效目标表（另文下达）05-3 __b-12-0" xfId="49"/>
    <cellStyle name="政府性基金预算支出预算表06 __b-25-0" xfId="50"/>
    <cellStyle name="政府性基金预算支出预算表06 __b-30-0" xfId="51"/>
    <cellStyle name="部门支出预算表01-03 __b-25-0" xfId="52"/>
    <cellStyle name="部门支出预算表01-03 __b-30-0" xfId="53"/>
    <cellStyle name="注释" xfId="54"/>
    <cellStyle name="基本支出预算表（人员类.运转类公用经费项目）04 __b-17-0" xfId="55"/>
    <cellStyle name="基本支出预算表（人员类.运转类公用经费项目）04 __b-22-0" xfId="56"/>
    <cellStyle name="部门政府采购预算表08 __b-16-0" xfId="57"/>
    <cellStyle name="部门政府采购预算表08 __b-21-0" xfId="58"/>
    <cellStyle name="市对下转移支付预算表10-1 __b-7-0" xfId="59"/>
    <cellStyle name="60% - 强调文字颜色 2" xfId="60"/>
    <cellStyle name="__b-1-0" xfId="61"/>
    <cellStyle name="一般公共预算支出预算表（按经济科目分类）02-3 __b-13-0" xfId="62"/>
    <cellStyle name="标题 4" xfId="63"/>
    <cellStyle name="警告文本" xfId="64"/>
    <cellStyle name="标题" xfId="65"/>
    <cellStyle name="解释性文本" xfId="66"/>
    <cellStyle name="标题 1" xfId="67"/>
    <cellStyle name="项目支出预算表（其他运转类.特定目标类项目）05-1 __b-13-0" xfId="68"/>
    <cellStyle name="标题 2" xfId="69"/>
    <cellStyle name="部门支出预算表01-03 __b-2-0" xfId="70"/>
    <cellStyle name="上级补助项目支出预算表12 __b-15-0" xfId="71"/>
    <cellStyle name="上级补助项目支出预算表12 __b-20-0" xfId="72"/>
    <cellStyle name="__b-35-0" xfId="73"/>
    <cellStyle name="__b-40-0" xfId="74"/>
    <cellStyle name="60% - 强调文字颜色 1" xfId="75"/>
    <cellStyle name="基本支出预算表（人员类.运转类公用经费项目）04 __b-4-0" xfId="76"/>
    <cellStyle name="标题 3" xfId="77"/>
    <cellStyle name="一般公共预算支出预算表（按功能科目分类）02-2 __b-18-0" xfId="78"/>
    <cellStyle name="一般公共预算支出预算表（按功能科目分类）02-2 __b-23-0" xfId="79"/>
    <cellStyle name="60% - 强调文字颜色 4" xfId="80"/>
    <cellStyle name="项目支出绩效目标表（另文下达）05-3 __b-14-0" xfId="81"/>
    <cellStyle name="政府性基金预算支出预算表06 __b-27-0" xfId="82"/>
    <cellStyle name="项目支出绩效目标表（本级下达）05-2 __b-13-0" xfId="83"/>
    <cellStyle name="输出" xfId="84"/>
    <cellStyle name="部门支出预算表01-03 __b-14-0" xfId="85"/>
    <cellStyle name="计算" xfId="86"/>
    <cellStyle name="基本支出预算表（人员类.运转类公用经费项目）04 __b-11-0" xfId="87"/>
    <cellStyle name="财政拨款收支预算总表02-1 __b-1-0" xfId="88"/>
    <cellStyle name="政府购买服务预算表09 __b-9-0" xfId="89"/>
    <cellStyle name="检查单元格" xfId="90"/>
    <cellStyle name="20% - 强调文字颜色 6" xfId="91"/>
    <cellStyle name="强调文字颜色 2" xfId="92"/>
    <cellStyle name="链接单元格" xfId="93"/>
    <cellStyle name="上级补助项目支出预算表12 __b-4-0" xfId="94"/>
    <cellStyle name="汇总" xfId="95"/>
    <cellStyle name="好" xfId="96"/>
    <cellStyle name="部门项目中期规划预算表13 __b-25-0" xfId="97"/>
    <cellStyle name="__b-49-0" xfId="98"/>
    <cellStyle name="适中" xfId="99"/>
    <cellStyle name="20% - 强调文字颜色 5" xfId="100"/>
    <cellStyle name="强调文字颜色 1" xfId="101"/>
    <cellStyle name="项目支出绩效目标表（本级下达）05-2 __b-9-0" xfId="102"/>
    <cellStyle name="20% - 强调文字颜色 1" xfId="103"/>
    <cellStyle name="40% - 强调文字颜色 1" xfId="104"/>
    <cellStyle name="一般公共预算支出预算表（按功能科目分类）02-2 __b-3-0" xfId="105"/>
    <cellStyle name="20% - 强调文字颜色 2" xfId="106"/>
    <cellStyle name="政府性基金预算支出预算表06 __b-10-0" xfId="107"/>
    <cellStyle name="新增资产配置表11 __b-9-0" xfId="108"/>
    <cellStyle name="40% - 强调文字颜色 2" xfId="109"/>
    <cellStyle name="国有资本经营预算支出表07 __b-19-0" xfId="110"/>
    <cellStyle name="国有资本经营预算支出表07 __b-24-0" xfId="111"/>
    <cellStyle name="新增资产配置表11 __b-18-0" xfId="112"/>
    <cellStyle name="强调文字颜色 3" xfId="113"/>
    <cellStyle name="项目支出预算表（其他运转类.特定目标类项目）05-1 __b-10-0" xfId="114"/>
    <cellStyle name="强调文字颜色 4" xfId="115"/>
    <cellStyle name="20% - 强调文字颜色 4" xfId="116"/>
    <cellStyle name="政府购买服务预算表09 __b-5-0" xfId="117"/>
    <cellStyle name="40% - 强调文字颜色 4" xfId="118"/>
    <cellStyle name="强调文字颜色 5" xfId="119"/>
    <cellStyle name="40% - 强调文字颜色 5" xfId="120"/>
    <cellStyle name="60% - 强调文字颜色 5" xfId="121"/>
    <cellStyle name="一般公共预算支出预算表（按功能科目分类）02-2 __b-15-0" xfId="122"/>
    <cellStyle name="一般公共预算支出预算表（按功能科目分类）02-2 __b-20-0" xfId="123"/>
    <cellStyle name="强调文字颜色 6" xfId="124"/>
    <cellStyle name="40% - 强调文字颜色 6" xfId="125"/>
    <cellStyle name="市对下转移支付预算表10-1 __b-10-0" xfId="126"/>
    <cellStyle name="财政拨款收支预算总表02-1 __b-9-0" xfId="127"/>
    <cellStyle name="60% - 强调文字颜色 6" xfId="128"/>
    <cellStyle name="DateStyle" xfId="129"/>
    <cellStyle name="__b-18-0" xfId="130"/>
    <cellStyle name="__b-23-0" xfId="131"/>
    <cellStyle name="部门政府采购预算表08 __b-7-0" xfId="132"/>
    <cellStyle name="部门收入预算表01-2 __b-12-0" xfId="133"/>
    <cellStyle name="__b-5-0" xfId="134"/>
    <cellStyle name="一般公共预算支出预算表（按经济科目分类）02-3 __b-17-0" xfId="135"/>
    <cellStyle name="一般公共预算支出预算表（按经济科目分类）02-3 __b-22-0" xfId="136"/>
    <cellStyle name="部门收入预算表01-2 __b-13-0" xfId="137"/>
    <cellStyle name="__b-6-0" xfId="138"/>
    <cellStyle name="一般公共预算支出预算表（按经济科目分类）02-3 __b-18-0" xfId="139"/>
    <cellStyle name="一般公共预算支出预算表（按经济科目分类）02-3 __b-23-0" xfId="140"/>
    <cellStyle name="部门收入预算表01-2 __b-15-0" xfId="141"/>
    <cellStyle name="部门收入预算表01-2 __b-20-0" xfId="142"/>
    <cellStyle name="__b-8-0" xfId="143"/>
    <cellStyle name="一般公共预算支出预算表（按经济科目分类）02-3 __b-25-0" xfId="144"/>
    <cellStyle name="一般公共预算支出预算表（按经济科目分类）02-3 __b-30-0" xfId="145"/>
    <cellStyle name="PercentStyle" xfId="146"/>
    <cellStyle name="国有资本经营预算支出表07 __b-25-0" xfId="147"/>
    <cellStyle name="新增资产配置表11 __b-19-0" xfId="148"/>
    <cellStyle name="政府性基金预算支出预算表06 __b-11-0" xfId="149"/>
    <cellStyle name="部门收入预算表01-2 __b-14-0" xfId="150"/>
    <cellStyle name="__b-7-0" xfId="151"/>
    <cellStyle name="一般公共预算支出预算表（按经济科目分类）02-3 __b-19-0" xfId="152"/>
    <cellStyle name="一般公共预算支出预算表（按经济科目分类）02-3 __b-24-0" xfId="153"/>
    <cellStyle name="部门收入预算表01-2 __b-10-0" xfId="154"/>
    <cellStyle name="__b-3-0" xfId="155"/>
    <cellStyle name="一般公共预算支出预算表（按经济科目分类）02-3 __b-15-0" xfId="156"/>
    <cellStyle name="一般公共预算支出预算表（按经济科目分类）02-3 __b-20-0" xfId="157"/>
    <cellStyle name="__b-2-0" xfId="158"/>
    <cellStyle name="一般公共预算支出预算表（按经济科目分类）02-3 __b-14-0" xfId="159"/>
    <cellStyle name="项目支出预算表（其他运转类.特定目标类项目）05-1 __b-28-0" xfId="160"/>
    <cellStyle name="项目支出预算表（其他运转类.特定目标类项目）05-1 __b-33-0" xfId="161"/>
    <cellStyle name="NumberStyle" xfId="162"/>
    <cellStyle name="政府购买服务预算表09 __b-15-0" xfId="163"/>
    <cellStyle name="政府购买服务预算表09 __b-20-0" xfId="164"/>
    <cellStyle name="TextStyle" xfId="165"/>
    <cellStyle name="政府性基金预算支出预算表06 __b-15-0" xfId="166"/>
    <cellStyle name="政府性基金预算支出预算表06 __b-20-0" xfId="167"/>
    <cellStyle name="国有资本经营预算支出表07 __b-29-0" xfId="168"/>
    <cellStyle name="MoneyStyle" xfId="169"/>
    <cellStyle name="TimeStyle" xfId="170"/>
    <cellStyle name="市对下转移支付预算表10-1 __b-17-0" xfId="171"/>
    <cellStyle name="市对下转移支付预算表10-1 __b-22-0" xfId="172"/>
    <cellStyle name="一般公共预算支出预算表（按经济科目分类）02-3 __b-1-0" xfId="173"/>
    <cellStyle name="IntegralNumberStyle" xfId="174"/>
    <cellStyle name="部门收入预算表01-2 __b-11-0" xfId="175"/>
    <cellStyle name="__b-4-0" xfId="176"/>
    <cellStyle name="一般公共预算支出预算表（按经济科目分类）02-3 __b-16-0" xfId="177"/>
    <cellStyle name="一般公共预算支出预算表（按经济科目分类）02-3 __b-21-0" xfId="178"/>
    <cellStyle name="__b-10-0" xfId="179"/>
    <cellStyle name="部门收入预算表01-2 __b-16-0" xfId="180"/>
    <cellStyle name="部门收入预算表01-2 __b-21-0" xfId="181"/>
    <cellStyle name="__b-9-0" xfId="182"/>
    <cellStyle name="一般公共预算支出预算表（按经济科目分类）02-3 __b-26-0" xfId="183"/>
    <cellStyle name="一般公共预算支出预算表（按经济科目分类）02-3 __b-31-0" xfId="184"/>
    <cellStyle name="__b-11-0" xfId="185"/>
    <cellStyle name="部门收入预算表01-2 __b-17-0" xfId="186"/>
    <cellStyle name="部门收入预算表01-2 __b-22-0" xfId="187"/>
    <cellStyle name="一般公共预算支出预算表（按经济科目分类）02-3 __b-27-0" xfId="188"/>
    <cellStyle name="一般公共预算支出预算表（按经济科目分类）02-3 __b-32-0" xfId="189"/>
    <cellStyle name="__b-12-0" xfId="190"/>
    <cellStyle name="一般公共预算支出预算表（按经济科目分类）02-3 __b-28-0" xfId="191"/>
    <cellStyle name="一般公共预算支出预算表（按经济科目分类）02-3 __b-33-0" xfId="192"/>
    <cellStyle name="部门收入预算表01-2 __b-18-0" xfId="193"/>
    <cellStyle name="部门收入预算表01-2 __b-23-0" xfId="194"/>
    <cellStyle name="部门政府采购预算表08 __b-1-0" xfId="195"/>
    <cellStyle name="__b-13-0" xfId="196"/>
    <cellStyle name="一般公共预算支出预算表（按经济科目分类）02-3 __b-29-0" xfId="197"/>
    <cellStyle name="一般公共预算支出预算表（按经济科目分类）02-3 __b-34-0" xfId="198"/>
    <cellStyle name="部门收入预算表01-2 __b-19-0" xfId="199"/>
    <cellStyle name="部门收入预算表01-2 __b-24-0" xfId="200"/>
    <cellStyle name="部门政府采购预算表08 __b-2-0" xfId="201"/>
    <cellStyle name="__b-14-0" xfId="202"/>
    <cellStyle name="一般公共预算支出预算表（按经济科目分类）02-3 __b-35-0" xfId="203"/>
    <cellStyle name="部门收入预算表01-2 __b-25-0" xfId="204"/>
    <cellStyle name="部门政府采购预算表08 __b-3-0" xfId="205"/>
    <cellStyle name="__b-15-0" xfId="206"/>
    <cellStyle name="__b-20-0" xfId="207"/>
    <cellStyle name="一般公共预算支出预算表（按经济科目分类）02-3 __b-36-0" xfId="208"/>
    <cellStyle name="部门政府采购预算表08 __b-4-0" xfId="209"/>
    <cellStyle name="__b-16-0" xfId="210"/>
    <cellStyle name="__b-21-0" xfId="211"/>
    <cellStyle name="一般公共预算支出预算表（按经济科目分类）02-3 __b-37-0" xfId="212"/>
    <cellStyle name="部门政府采购预算表08 __b-5-0" xfId="213"/>
    <cellStyle name="__b-17-0" xfId="214"/>
    <cellStyle name="__b-22-0" xfId="215"/>
    <cellStyle name="一般公共预算支出预算表（按经济科目分类）02-3 __b-38-0" xfId="216"/>
    <cellStyle name="部门政府采购预算表08 __b-6-0" xfId="217"/>
    <cellStyle name="__b-19-0" xfId="218"/>
    <cellStyle name="__b-24-0" xfId="219"/>
    <cellStyle name="部门政府采购预算表08 __b-8-0" xfId="220"/>
    <cellStyle name="__b-25-0" xfId="221"/>
    <cellStyle name="__b-30-0" xfId="222"/>
    <cellStyle name="部门政府采购预算表08 __b-9-0" xfId="223"/>
    <cellStyle name="部门收入预算表01-2 __b-1-0" xfId="224"/>
    <cellStyle name="一般公共预算支出预算表（按经济科目分类）02-3 __b-2-0" xfId="225"/>
    <cellStyle name="部门收入预算表01-2 __b-2-0" xfId="226"/>
    <cellStyle name="一般公共预算支出预算表（按经济科目分类）02-3 __b-3-0" xfId="227"/>
    <cellStyle name="部门收入预算表01-2 __b-3-0" xfId="228"/>
    <cellStyle name="一般公共预算支出预算表（按经济科目分类）02-3 __b-4-0" xfId="229"/>
    <cellStyle name="部门收入预算表01-2 __b-5-0" xfId="230"/>
    <cellStyle name="一般公共预算支出预算表（按经济科目分类）02-3 __b-6-0" xfId="231"/>
    <cellStyle name="部门收入预算表01-2 __b-6-0" xfId="232"/>
    <cellStyle name="一般公共预算支出预算表（按经济科目分类）02-3 __b-7-0" xfId="233"/>
    <cellStyle name="部门收入预算表01-2 __b-7-0" xfId="234"/>
    <cellStyle name="一般公共预算支出预算表（按经济科目分类）02-3 __b-8-0" xfId="235"/>
    <cellStyle name="部门收入预算表01-2 __b-8-0" xfId="236"/>
    <cellStyle name="一般公共预算支出预算表（按经济科目分类）02-3 __b-9-0" xfId="237"/>
    <cellStyle name="部门收入预算表01-2 __b-9-0" xfId="238"/>
    <cellStyle name="__b-26-0" xfId="239"/>
    <cellStyle name="__b-31-0" xfId="240"/>
    <cellStyle name="__b-27-0" xfId="241"/>
    <cellStyle name="__b-32-0" xfId="242"/>
    <cellStyle name="基本支出预算表（人员类.运转类公用经费项目）04 __b-1-0" xfId="243"/>
    <cellStyle name="__b-28-0" xfId="244"/>
    <cellStyle name="__b-33-0" xfId="245"/>
    <cellStyle name="基本支出预算表（人员类.运转类公用经费项目）04 __b-2-0" xfId="246"/>
    <cellStyle name="__b-29-0" xfId="247"/>
    <cellStyle name="__b-34-0" xfId="248"/>
    <cellStyle name="基本支出预算表（人员类.运转类公用经费项目）04 __b-3-0" xfId="249"/>
    <cellStyle name="__b-36-0" xfId="250"/>
    <cellStyle name="__b-41-0" xfId="251"/>
    <cellStyle name="基本支出预算表（人员类.运转类公用经费项目）04 __b-5-0" xfId="252"/>
    <cellStyle name="__b-37-0" xfId="253"/>
    <cellStyle name="__b-42-0" xfId="254"/>
    <cellStyle name="基本支出预算表（人员类.运转类公用经费项目）04 __b-6-0" xfId="255"/>
    <cellStyle name="__b-38-0" xfId="256"/>
    <cellStyle name="__b-43-0" xfId="257"/>
    <cellStyle name="基本支出预算表（人员类.运转类公用经费项目）04 __b-7-0" xfId="258"/>
    <cellStyle name="__b-39-0" xfId="259"/>
    <cellStyle name="__b-44-0" xfId="260"/>
    <cellStyle name="基本支出预算表（人员类.运转类公用经费项目）04 __b-8-0" xfId="261"/>
    <cellStyle name="__b-45-0" xfId="262"/>
    <cellStyle name="基本支出预算表（人员类.运转类公用经费项目）04 __b-9-0" xfId="263"/>
    <cellStyle name="__b-46-0" xfId="264"/>
    <cellStyle name="__b-47-0" xfId="265"/>
    <cellStyle name="__b-48-0" xfId="266"/>
    <cellStyle name="部门支出预算表01-03 __b-1-0" xfId="267"/>
    <cellStyle name="上级补助项目支出预算表12 __b-14-0" xfId="268"/>
    <cellStyle name="部门支出预算表01-03 __b-3-0" xfId="269"/>
    <cellStyle name="上级补助项目支出预算表12 __b-16-0" xfId="270"/>
    <cellStyle name="上级补助项目支出预算表12 __b-21-0" xfId="271"/>
    <cellStyle name="部门支出预算表01-03 __b-4-0" xfId="272"/>
    <cellStyle name="上级补助项目支出预算表12 __b-17-0" xfId="273"/>
    <cellStyle name="上级补助项目支出预算表12 __b-22-0" xfId="274"/>
    <cellStyle name="部门支出预算表01-03 __b-5-0" xfId="275"/>
    <cellStyle name="上级补助项目支出预算表12 __b-23-0" xfId="276"/>
    <cellStyle name="上级补助项目支出预算表12 __b-18-0" xfId="277"/>
    <cellStyle name="国有资本经营预算支出表07 __b-1-0" xfId="278"/>
    <cellStyle name="部门支出预算表01-03 __b-6-0" xfId="279"/>
    <cellStyle name="上级补助项目支出预算表12 __b-24-0" xfId="280"/>
    <cellStyle name="上级补助项目支出预算表12 __b-19-0" xfId="281"/>
    <cellStyle name="国有资本经营预算支出表07 __b-2-0" xfId="282"/>
    <cellStyle name="财政拨款收支预算总表02-1 __b-10-0" xfId="283"/>
    <cellStyle name="部门支出预算表01-03 __b-7-0" xfId="284"/>
    <cellStyle name="上级补助项目支出预算表12 __b-30-0" xfId="285"/>
    <cellStyle name="上级补助项目支出预算表12 __b-25-0" xfId="286"/>
    <cellStyle name="国有资本经营预算支出表07 __b-3-0" xfId="287"/>
    <cellStyle name="财政拨款收支预算总表02-1 __b-11-0" xfId="288"/>
    <cellStyle name="部门支出预算表01-03 __b-8-0" xfId="289"/>
    <cellStyle name="上级补助项目支出预算表12 __b-26-0" xfId="290"/>
    <cellStyle name="国有资本经营预算支出表07 __b-4-0" xfId="291"/>
    <cellStyle name="财政拨款收支预算总表02-1 __b-12-0" xfId="292"/>
    <cellStyle name="部门支出预算表01-03 __b-11-0" xfId="293"/>
    <cellStyle name="部门支出预算表01-03 __b-12-0" xfId="294"/>
    <cellStyle name="部门支出预算表01-03 __b-13-0" xfId="295"/>
    <cellStyle name="基本支出预算表（人员类.运转类公用经费项目）04 __b-10-0" xfId="296"/>
    <cellStyle name="部门支出预算表01-03 __b-15-0" xfId="297"/>
    <cellStyle name="部门支出预算表01-03 __b-20-0" xfId="298"/>
    <cellStyle name="基本支出预算表（人员类.运转类公用经费项目）04 __b-12-0" xfId="299"/>
    <cellStyle name="部门支出预算表01-03 __b-17-0" xfId="300"/>
    <cellStyle name="部门支出预算表01-03 __b-22-0" xfId="301"/>
    <cellStyle name="基本支出预算表（人员类.运转类公用经费项目）04 __b-14-0" xfId="302"/>
    <cellStyle name="部门支出预算表01-03 __b-18-0" xfId="303"/>
    <cellStyle name="部门支出预算表01-03 __b-23-0" xfId="304"/>
    <cellStyle name="基本支出预算表（人员类.运转类公用经费项目）04 __b-15-0" xfId="305"/>
    <cellStyle name="基本支出预算表（人员类.运转类公用经费项目）04 __b-20-0" xfId="306"/>
    <cellStyle name="部门支出预算表01-03 __b-19-0" xfId="307"/>
    <cellStyle name="部门支出预算表01-03 __b-24-0" xfId="308"/>
    <cellStyle name="基本支出预算表（人员类.运转类公用经费项目）04 __b-16-0" xfId="309"/>
    <cellStyle name="基本支出预算表（人员类.运转类公用经费项目）04 __b-21-0" xfId="310"/>
    <cellStyle name="部门支出预算表01-03 __b-26-0" xfId="311"/>
    <cellStyle name="部门支出预算表01-03 __b-31-0" xfId="312"/>
    <cellStyle name="基本支出预算表（人员类.运转类公用经费项目）04 __b-18-0" xfId="313"/>
    <cellStyle name="基本支出预算表（人员类.运转类公用经费项目）04 __b-23-0" xfId="314"/>
    <cellStyle name="部门项目中期规划预算表13 __b-1-0" xfId="315"/>
    <cellStyle name="部门支出预算表01-03 __b-27-0" xfId="316"/>
    <cellStyle name="部门支出预算表01-03 __b-32-0" xfId="317"/>
    <cellStyle name="基本支出预算表（人员类.运转类公用经费项目）04 __b-19-0" xfId="318"/>
    <cellStyle name="基本支出预算表（人员类.运转类公用经费项目）04 __b-24-0" xfId="319"/>
    <cellStyle name="部门项目中期规划预算表13 __b-2-0" xfId="320"/>
    <cellStyle name="部门支出预算表01-03 __b-28-0" xfId="321"/>
    <cellStyle name="基本支出预算表（人员类.运转类公用经费项目）04 __b-25-0" xfId="322"/>
    <cellStyle name="基本支出预算表（人员类.运转类公用经费项目）04 __b-30-0" xfId="323"/>
    <cellStyle name="部门项目中期规划预算表13 __b-3-0" xfId="324"/>
    <cellStyle name="部门支出预算表01-03 __b-29-0" xfId="325"/>
    <cellStyle name="基本支出预算表（人员类.运转类公用经费项目）04 __b-26-0" xfId="326"/>
    <cellStyle name="基本支出预算表（人员类.运转类公用经费项目）04 __b-31-0" xfId="327"/>
    <cellStyle name="部门项目中期规划预算表13 __b-4-0" xfId="328"/>
    <cellStyle name="财政拨款收支预算总表02-1 __b-2-0" xfId="329"/>
    <cellStyle name="财政拨款收支预算总表02-1 __b-3-0" xfId="330"/>
    <cellStyle name="财政拨款收支预算总表02-1 __b-4-0" xfId="331"/>
    <cellStyle name="财政拨款收支预算总表02-1 __b-5-0" xfId="332"/>
    <cellStyle name="财政拨款收支预算总表02-1 __b-6-0" xfId="333"/>
    <cellStyle name="财政拨款收支预算总表02-1 __b-7-0" xfId="334"/>
    <cellStyle name="财政拨款收支预算总表02-1 __b-8-0" xfId="335"/>
    <cellStyle name="财政拨款收支预算总表02-1 __b-14-0" xfId="336"/>
    <cellStyle name="上级补助项目支出预算表12 __b-28-0" xfId="337"/>
    <cellStyle name="国有资本经营预算支出表07 __b-6-0" xfId="338"/>
    <cellStyle name="财政拨款收支预算总表02-1 __b-15-0" xfId="339"/>
    <cellStyle name="财政拨款收支预算总表02-1 __b-20-0" xfId="340"/>
    <cellStyle name="上级补助项目支出预算表12 __b-29-0" xfId="341"/>
    <cellStyle name="国有资本经营预算支出表07 __b-7-0" xfId="342"/>
    <cellStyle name="财政拨款收支预算总表02-1 __b-16-0" xfId="343"/>
    <cellStyle name="财政拨款收支预算总表02-1 __b-21-0" xfId="344"/>
    <cellStyle name="国有资本经营预算支出表07 __b-8-0" xfId="345"/>
    <cellStyle name="财政拨款收支预算总表02-1 __b-17-0" xfId="346"/>
    <cellStyle name="财政拨款收支预算总表02-1 __b-22-0" xfId="347"/>
    <cellStyle name="国有资本经营预算支出表07 __b-9-0" xfId="348"/>
    <cellStyle name="财政拨款收支预算总表02-1 __b-18-0" xfId="349"/>
    <cellStyle name="财政拨款收支预算总表02-1 __b-23-0" xfId="350"/>
    <cellStyle name="财政拨款收支预算总表02-1 __b-19-0" xfId="351"/>
    <cellStyle name="财政拨款收支预算总表02-1 __b-24-0" xfId="352"/>
    <cellStyle name="一般公共预算支出预算表（按功能科目分类）02-2 __b-1-0" xfId="353"/>
    <cellStyle name="一般公共预算支出预算表（按功能科目分类）02-2 __b-2-0" xfId="354"/>
    <cellStyle name="一般公共预算支出预算表（按功能科目分类）02-2 __b-4-0" xfId="355"/>
    <cellStyle name="一般公共预算支出预算表（按功能科目分类）02-2 __b-5-0" xfId="356"/>
    <cellStyle name="一般公共预算支出预算表（按功能科目分类）02-2 __b-6-0" xfId="357"/>
    <cellStyle name="一般公共预算支出预算表（按功能科目分类）02-2 __b-7-0" xfId="358"/>
    <cellStyle name="一般公共预算支出预算表（按功能科目分类）02-2 __b-8-0" xfId="359"/>
    <cellStyle name="一般公共预算支出预算表（按功能科目分类）02-2 __b-9-0" xfId="360"/>
    <cellStyle name="一般公共预算支出预算表（按功能科目分类）02-2 __b-10-0" xfId="361"/>
    <cellStyle name="一般公共预算支出预算表（按功能科目分类）02-2 __b-11-0" xfId="362"/>
    <cellStyle name="一般公共预算支出预算表（按功能科目分类）02-2 __b-12-0" xfId="363"/>
    <cellStyle name="一般公共预算支出预算表（按功能科目分类）02-2 __b-13-0" xfId="364"/>
    <cellStyle name="一般公共预算支出预算表（按功能科目分类）02-2 __b-14-0" xfId="365"/>
    <cellStyle name="一般公共预算支出预算表（按功能科目分类）02-2 __b-17-0" xfId="366"/>
    <cellStyle name="一般公共预算支出预算表（按功能科目分类）02-2 __b-22-0" xfId="367"/>
    <cellStyle name="一般公共预算支出预算表（按功能科目分类）02-2 __b-19-0" xfId="368"/>
    <cellStyle name="一般公共预算支出预算表（按功能科目分类）02-2 __b-24-0" xfId="369"/>
    <cellStyle name="一般公共预算支出预算表（按功能科目分类）02-2 __b-25-0" xfId="370"/>
    <cellStyle name="一般公共预算支出预算表（按功能科目分类）02-2 __b-26-0" xfId="371"/>
    <cellStyle name="一般公共预算支出预算表（按功能科目分类）02-2 __b-27-0" xfId="372"/>
    <cellStyle name="一般公共预算支出预算表（按功能科目分类）02-2 __b-28-0" xfId="373"/>
    <cellStyle name="一般公共预算支出预算表（按经济科目分类）02-3 __b-10-0" xfId="374"/>
    <cellStyle name="一般公共预算支出预算表（按经济科目分类）02-3 __b-11-0" xfId="375"/>
    <cellStyle name="一般公共预算支出预算表（按经济科目分类）02-3 __b-12-0" xfId="376"/>
    <cellStyle name="一般公共预算“三公”经费支出预算表03 __b-1-0" xfId="377"/>
    <cellStyle name="一般公共预算“三公”经费支出预算表03 __b-2-0" xfId="378"/>
    <cellStyle name="一般公共预算“三公”经费支出预算表03 __b-3-0" xfId="379"/>
    <cellStyle name="一般公共预算“三公”经费支出预算表03 __b-4-0" xfId="380"/>
    <cellStyle name="一般公共预算“三公”经费支出预算表03 __b-5-0" xfId="381"/>
    <cellStyle name="一般公共预算“三公”经费支出预算表03 __b-6-0" xfId="382"/>
    <cellStyle name="Normal" xfId="383"/>
    <cellStyle name="一般公共预算“三公”经费支出预算表03 __b-7-0" xfId="384"/>
    <cellStyle name="一般公共预算“三公”经费支出预算表03 __b-8-0" xfId="385"/>
    <cellStyle name="一般公共预算“三公”经费支出预算表03 __b-9-0" xfId="386"/>
    <cellStyle name="一般公共预算“三公”经费支出预算表03 __b-10-0" xfId="387"/>
    <cellStyle name="一般公共预算“三公”经费支出预算表03 __b-11-0" xfId="388"/>
    <cellStyle name="一般公共预算“三公”经费支出预算表03 __b-12-0" xfId="389"/>
    <cellStyle name="一般公共预算“三公”经费支出预算表03 __b-13-0" xfId="390"/>
    <cellStyle name="一般公共预算“三公”经费支出预算表03 __b-14-0" xfId="391"/>
    <cellStyle name="一般公共预算“三公”经费支出预算表03 __b-15-0" xfId="392"/>
    <cellStyle name="一般公共预算“三公”经费支出预算表03 __b-20-0" xfId="393"/>
    <cellStyle name="一般公共预算“三公”经费支出预算表03 __b-16-0" xfId="394"/>
    <cellStyle name="一般公共预算“三公”经费支出预算表03 __b-21-0" xfId="395"/>
    <cellStyle name="常规 3 3" xfId="396"/>
    <cellStyle name="一般公共预算“三公”经费支出预算表03 __b-17-0" xfId="397"/>
    <cellStyle name="一般公共预算“三公”经费支出预算表03 __b-22-0" xfId="398"/>
    <cellStyle name="一般公共预算“三公”经费支出预算表03 __b-18-0" xfId="399"/>
    <cellStyle name="一般公共预算“三公”经费支出预算表03 __b-23-0" xfId="400"/>
    <cellStyle name="一般公共预算“三公”经费支出预算表03 __b-19-0" xfId="401"/>
    <cellStyle name="基本支出预算表（人员类.运转类公用经费项目）04 __b-27-0" xfId="402"/>
    <cellStyle name="基本支出预算表（人员类.运转类公用经费项目）04 __b-32-0" xfId="403"/>
    <cellStyle name="部门项目中期规划预算表13 __b-5-0" xfId="404"/>
    <cellStyle name="基本支出预算表（人员类.运转类公用经费项目）04 __b-28-0" xfId="405"/>
    <cellStyle name="基本支出预算表（人员类.运转类公用经费项目）04 __b-33-0" xfId="406"/>
    <cellStyle name="部门项目中期规划预算表13 __b-6-0" xfId="407"/>
    <cellStyle name="基本支出预算表（人员类.运转类公用经费项目）04 __b-29-0" xfId="408"/>
    <cellStyle name="基本支出预算表（人员类.运转类公用经费项目）04 __b-34-0" xfId="409"/>
    <cellStyle name="部门项目中期规划预算表13 __b-7-0" xfId="410"/>
    <cellStyle name="基本支出预算表（人员类.运转类公用经费项目）04 __b-35-0" xfId="411"/>
    <cellStyle name="基本支出预算表（人员类.运转类公用经费项目）04 __b-40-0" xfId="412"/>
    <cellStyle name="部门项目中期规划预算表13 __b-8-0" xfId="413"/>
    <cellStyle name="基本支出预算表（人员类.运转类公用经费项目）04 __b-36-0" xfId="414"/>
    <cellStyle name="基本支出预算表（人员类.运转类公用经费项目）04 __b-41-0" xfId="415"/>
    <cellStyle name="部门项目中期规划预算表13 __b-9-0" xfId="416"/>
    <cellStyle name="基本支出预算表（人员类.运转类公用经费项目）04 __b-37-0" xfId="417"/>
    <cellStyle name="国有资本经营预算支出表07 __b-10-0" xfId="418"/>
    <cellStyle name="基本支出预算表（人员类.运转类公用经费项目）04 __b-38-0" xfId="419"/>
    <cellStyle name="新增资产配置表11 __b-1-0" xfId="420"/>
    <cellStyle name="国有资本经营预算支出表07 __b-11-0" xfId="421"/>
    <cellStyle name="新增资产配置表11 __b-10-0" xfId="422"/>
    <cellStyle name="基本支出预算表（人员类.运转类公用经费项目）04 __b-39-0" xfId="423"/>
    <cellStyle name="新增资产配置表11 __b-2-0" xfId="424"/>
    <cellStyle name="国有资本经营预算支出表07 __b-12-0" xfId="425"/>
    <cellStyle name="新增资产配置表11 __b-11-0" xfId="426"/>
    <cellStyle name="项目支出预算表（其他运转类.特定目标类项目）05-1 __b-1-0" xfId="427"/>
    <cellStyle name="项目支出预算表（其他运转类.特定目标类项目）05-1 __b-2-0" xfId="428"/>
    <cellStyle name="项目支出预算表（其他运转类.特定目标类项目）05-1 __b-3-0" xfId="429"/>
    <cellStyle name="项目支出预算表（其他运转类.特定目标类项目）05-1 __b-4-0" xfId="430"/>
    <cellStyle name="项目支出预算表（其他运转类.特定目标类项目）05-1 __b-5-0" xfId="431"/>
    <cellStyle name="项目支出预算表（其他运转类.特定目标类项目）05-1 __b-6-0" xfId="432"/>
    <cellStyle name="项目支出预算表（其他运转类.特定目标类项目）05-1 __b-7-0" xfId="433"/>
    <cellStyle name="项目支出预算表（其他运转类.特定目标类项目）05-1 __b-8-0" xfId="434"/>
    <cellStyle name="项目支出预算表（其他运转类.特定目标类项目）05-1 __b-9-0" xfId="435"/>
    <cellStyle name="项目支出预算表（其他运转类.特定目标类项目）05-1 __b-11-0" xfId="436"/>
    <cellStyle name="项目支出预算表（其他运转类.特定目标类项目）05-1 __b-12-0" xfId="437"/>
    <cellStyle name="项目支出预算表（其他运转类.特定目标类项目）05-1 __b-14-0" xfId="438"/>
    <cellStyle name="项目支出预算表（其他运转类.特定目标类项目）05-1 __b-15-0" xfId="439"/>
    <cellStyle name="项目支出预算表（其他运转类.特定目标类项目）05-1 __b-20-0" xfId="440"/>
    <cellStyle name="项目支出预算表（其他运转类.特定目标类项目）05-1 __b-16-0" xfId="441"/>
    <cellStyle name="项目支出预算表（其他运转类.特定目标类项目）05-1 __b-21-0" xfId="442"/>
    <cellStyle name="项目支出预算表（其他运转类.特定目标类项目）05-1 __b-17-0" xfId="443"/>
    <cellStyle name="项目支出预算表（其他运转类.特定目标类项目）05-1 __b-22-0" xfId="444"/>
    <cellStyle name="项目支出预算表（其他运转类.特定目标类项目）05-1 __b-18-0" xfId="445"/>
    <cellStyle name="项目支出预算表（其他运转类.特定目标类项目）05-1 __b-23-0" xfId="446"/>
    <cellStyle name="政府购买服务预算表09 __b-10-0" xfId="447"/>
    <cellStyle name="项目支出预算表（其他运转类.特定目标类项目）05-1 __b-19-0" xfId="448"/>
    <cellStyle name="项目支出预算表（其他运转类.特定目标类项目）05-1 __b-24-0" xfId="449"/>
    <cellStyle name="政府购买服务预算表09 __b-11-0" xfId="450"/>
    <cellStyle name="项目支出预算表（其他运转类.特定目标类项目）05-1 __b-25-0" xfId="451"/>
    <cellStyle name="项目支出预算表（其他运转类.特定目标类项目）05-1 __b-30-0" xfId="452"/>
    <cellStyle name="政府购买服务预算表09 __b-12-0" xfId="453"/>
    <cellStyle name="项目支出预算表（其他运转类.特定目标类项目）05-1 __b-26-0" xfId="454"/>
    <cellStyle name="项目支出预算表（其他运转类.特定目标类项目）05-1 __b-31-0" xfId="455"/>
    <cellStyle name="政府购买服务预算表09 __b-13-0" xfId="456"/>
    <cellStyle name="项目支出预算表（其他运转类.特定目标类项目）05-1 __b-27-0" xfId="457"/>
    <cellStyle name="项目支出预算表（其他运转类.特定目标类项目）05-1 __b-32-0" xfId="458"/>
    <cellStyle name="政府购买服务预算表09 __b-14-0" xfId="459"/>
    <cellStyle name="项目支出预算表（其他运转类.特定目标类项目）05-1 __b-29-0" xfId="460"/>
    <cellStyle name="项目支出预算表（其他运转类.特定目标类项目）05-1 __b-34-0" xfId="461"/>
    <cellStyle name="政府购买服务预算表09 __b-16-0" xfId="462"/>
    <cellStyle name="政府购买服务预算表09 __b-21-0" xfId="463"/>
    <cellStyle name="项目支出预算表（其他运转类.特定目标类项目）05-1 __b-36-0" xfId="464"/>
    <cellStyle name="项目支出预算表（其他运转类.特定目标类项目）05-1 __b-41-0" xfId="465"/>
    <cellStyle name="政府购买服务预算表09 __b-23-0" xfId="466"/>
    <cellStyle name="政府购买服务预算表09 __b-18-0" xfId="467"/>
    <cellStyle name="项目支出预算表（其他运转类.特定目标类项目）05-1 __b-37-0" xfId="468"/>
    <cellStyle name="项目支出预算表（其他运转类.特定目标类项目）05-1 __b-42-0" xfId="469"/>
    <cellStyle name="政府购买服务预算表09 __b-24-0" xfId="470"/>
    <cellStyle name="政府购买服务预算表09 __b-19-0" xfId="471"/>
    <cellStyle name="项目支出预算表（其他运转类.特定目标类项目）05-1 __b-38-0" xfId="472"/>
    <cellStyle name="项目支出预算表（其他运转类.特定目标类项目）05-1 __b-43-0" xfId="473"/>
    <cellStyle name="项目支出预算表（其他运转类.特定目标类项目）05-1 __b-39-0" xfId="474"/>
    <cellStyle name="项目支出绩效目标表（本级下达）05-2 __b-1-0" xfId="475"/>
    <cellStyle name="项目支出绩效目标表（本级下达）05-2 __b-2-0" xfId="476"/>
    <cellStyle name="项目支出绩效目标表（本级下达）05-2 __b-3-0" xfId="477"/>
    <cellStyle name="项目支出绩效目标表（本级下达）05-2 __b-4-0" xfId="478"/>
    <cellStyle name="项目支出绩效目标表（本级下达）05-2 __b-5-0" xfId="479"/>
    <cellStyle name="项目支出绩效目标表（本级下达）05-2 __b-6-0" xfId="480"/>
    <cellStyle name="项目支出绩效目标表（本级下达）05-2 __b-7-0" xfId="481"/>
    <cellStyle name="项目支出绩效目标表（本级下达）05-2 __b-8-0" xfId="482"/>
    <cellStyle name="项目支出绩效目标表（本级下达）05-2 __b-10-0" xfId="483"/>
    <cellStyle name="项目支出绩效目标表（本级下达）05-2 __b-11-0" xfId="484"/>
    <cellStyle name="项目支出绩效目标表（本级下达）05-2 __b-12-0" xfId="485"/>
    <cellStyle name="项目支出绩效目标表（本级下达）05-2 __b-14-0" xfId="486"/>
    <cellStyle name="项目支出绩效目标表（本级下达）05-2 __b-15-0" xfId="487"/>
    <cellStyle name="项目支出绩效目标表（本级下达）05-2 __b-16-0" xfId="488"/>
    <cellStyle name="项目支出绩效目标表（本级下达）05-2 __b-17-0" xfId="489"/>
    <cellStyle name="项目支出绩效目标表（本级下达）05-2 __b-18-0" xfId="490"/>
    <cellStyle name="项目支出绩效目标表（另文下达）05-3 __b-1-0" xfId="491"/>
    <cellStyle name="项目支出绩效目标表（另文下达）05-3 __b-2-0" xfId="492"/>
    <cellStyle name="项目支出绩效目标表（另文下达）05-3 __b-3-0" xfId="493"/>
    <cellStyle name="项目支出绩效目标表（另文下达）05-3 __b-4-0" xfId="494"/>
    <cellStyle name="项目支出绩效目标表（另文下达）05-3 __b-5-0" xfId="495"/>
    <cellStyle name="项目支出绩效目标表（另文下达）05-3 __b-6-0" xfId="496"/>
    <cellStyle name="项目支出绩效目标表（另文下达）05-3 __b-7-0" xfId="497"/>
    <cellStyle name="项目支出绩效目标表（另文下达）05-3 __b-8-0" xfId="498"/>
    <cellStyle name="项目支出绩效目标表（另文下达）05-3 __b-9-0" xfId="499"/>
    <cellStyle name="项目支出绩效目标表（另文下达）05-3 __b-10-0" xfId="500"/>
    <cellStyle name="政府性基金预算支出预算表06 __b-18-0" xfId="501"/>
    <cellStyle name="政府性基金预算支出预算表06 __b-23-0" xfId="502"/>
    <cellStyle name="项目支出绩效目标表（另文下达）05-3 __b-11-0" xfId="503"/>
    <cellStyle name="政府性基金预算支出预算表06 __b-19-0" xfId="504"/>
    <cellStyle name="政府性基金预算支出预算表06 __b-24-0" xfId="505"/>
    <cellStyle name="项目支出绩效目标表（另文下达）05-3 __b-13-0" xfId="506"/>
    <cellStyle name="政府性基金预算支出预算表06 __b-26-0" xfId="507"/>
    <cellStyle name="项目支出绩效目标表（另文下达）05-3 __b-15-0" xfId="508"/>
    <cellStyle name="政府性基金预算支出预算表06 __b-28-0" xfId="509"/>
    <cellStyle name="项目支出绩效目标表（另文下达）05-3 __b-16-0" xfId="510"/>
    <cellStyle name="政府性基金预算支出预算表06 __b-29-0" xfId="511"/>
    <cellStyle name="政府性基金预算支出预算表06 __b-1-0" xfId="512"/>
    <cellStyle name="政府性基金预算支出预算表06 __b-2-0" xfId="513"/>
    <cellStyle name="政府性基金预算支出预算表06 __b-3-0" xfId="514"/>
    <cellStyle name="政府性基金预算支出预算表06 __b-4-0" xfId="515"/>
    <cellStyle name="政府性基金预算支出预算表06 __b-5-0" xfId="516"/>
    <cellStyle name="政府性基金预算支出预算表06 __b-6-0" xfId="517"/>
    <cellStyle name="政府性基金预算支出预算表06 __b-7-0" xfId="518"/>
    <cellStyle name="政府性基金预算支出预算表06 __b-8-0" xfId="519"/>
    <cellStyle name="政府性基金预算支出预算表06 __b-9-0" xfId="520"/>
    <cellStyle name="政府性基金预算支出预算表06 __b-12-0" xfId="521"/>
    <cellStyle name="国有资本经营预算支出表07 __b-26-0" xfId="522"/>
    <cellStyle name="政府性基金预算支出预算表06 __b-13-0" xfId="523"/>
    <cellStyle name="国有资本经营预算支出表07 __b-27-0" xfId="524"/>
    <cellStyle name="政府性基金预算支出预算表06 __b-14-0" xfId="525"/>
    <cellStyle name="国有资本经营预算支出表07 __b-28-0" xfId="526"/>
    <cellStyle name="政府性基金预算支出预算表06 __b-16-0" xfId="527"/>
    <cellStyle name="政府性基金预算支出预算表06 __b-21-0" xfId="528"/>
    <cellStyle name="国有资本经营预算支出表07 __b-13-0" xfId="529"/>
    <cellStyle name="新增资产配置表11 __b-12-0" xfId="530"/>
    <cellStyle name="国有资本经营预算支出表07 __b-14-0" xfId="531"/>
    <cellStyle name="新增资产配置表11 __b-13-0" xfId="532"/>
    <cellStyle name="国有资本经营预算支出表07 __b-15-0" xfId="533"/>
    <cellStyle name="国有资本经营预算支出表07 __b-20-0" xfId="534"/>
    <cellStyle name="新增资产配置表11 __b-14-0" xfId="535"/>
    <cellStyle name="国有资本经营预算支出表07 __b-16-0" xfId="536"/>
    <cellStyle name="国有资本经营预算支出表07 __b-21-0" xfId="537"/>
    <cellStyle name="新增资产配置表11 __b-15-0" xfId="538"/>
    <cellStyle name="新增资产配置表11 __b-20-0" xfId="539"/>
    <cellStyle name="国有资本经营预算支出表07 __b-17-0" xfId="540"/>
    <cellStyle name="国有资本经营预算支出表07 __b-22-0" xfId="541"/>
    <cellStyle name="新增资产配置表11 __b-16-0" xfId="542"/>
    <cellStyle name="国有资本经营预算支出表07 __b-18-0" xfId="543"/>
    <cellStyle name="国有资本经营预算支出表07 __b-23-0" xfId="544"/>
    <cellStyle name="新增资产配置表11 __b-17-0" xfId="545"/>
    <cellStyle name="部门政府采购预算表08 __b-10-0" xfId="546"/>
    <cellStyle name="市对下转移支付预算表10-1 __b-1-0" xfId="547"/>
    <cellStyle name="部门政府采购预算表08 __b-11-0" xfId="548"/>
    <cellStyle name="市对下转移支付预算表10-1 __b-2-0" xfId="549"/>
    <cellStyle name="部门政府采购预算表08 __b-12-0" xfId="550"/>
    <cellStyle name="市对下转移支付预算表10-1 __b-3-0" xfId="551"/>
    <cellStyle name="部门政府采购预算表08 __b-13-0" xfId="552"/>
    <cellStyle name="市对下转移支付预算表10-1 __b-4-0" xfId="553"/>
    <cellStyle name="部门政府采购预算表08 __b-14-0" xfId="554"/>
    <cellStyle name="市对下转移支付预算表10-1 __b-5-0" xfId="555"/>
    <cellStyle name="部门政府采购预算表08 __b-15-0" xfId="556"/>
    <cellStyle name="部门政府采购预算表08 __b-20-0" xfId="557"/>
    <cellStyle name="市对下转移支付预算表10-1 __b-6-0" xfId="558"/>
    <cellStyle name="部门政府采购预算表08 __b-17-0" xfId="559"/>
    <cellStyle name="部门政府采购预算表08 __b-22-0" xfId="560"/>
    <cellStyle name="市对下转移支付预算表10-1 __b-8-0" xfId="561"/>
    <cellStyle name="部门政府采购预算表08 __b-18-0" xfId="562"/>
    <cellStyle name="部门政府采购预算表08 __b-23-0" xfId="563"/>
    <cellStyle name="市对下转移支付预算表10-1 __b-9-0" xfId="564"/>
    <cellStyle name="部门政府采购预算表08 __b-19-0" xfId="565"/>
    <cellStyle name="部门政府采购预算表08 __b-24-0" xfId="566"/>
    <cellStyle name="部门政府采购预算表08 __b-25-0" xfId="567"/>
    <cellStyle name="部门政府采购预算表08 __b-30-0" xfId="568"/>
    <cellStyle name="部门政府采购预算表08 __b-26-0" xfId="569"/>
    <cellStyle name="部门政府采购预算表08 __b-31-0" xfId="570"/>
    <cellStyle name="部门政府采购预算表08 __b-32-0" xfId="571"/>
    <cellStyle name="部门政府采购预算表08 __b-27-0" xfId="572"/>
    <cellStyle name="部门政府采购预算表08 __b-33-0" xfId="573"/>
    <cellStyle name="部门政府采购预算表08 __b-28-0" xfId="574"/>
    <cellStyle name="部门政府采购预算表08 __b-34-0" xfId="575"/>
    <cellStyle name="部门政府采购预算表08 __b-29-0" xfId="576"/>
    <cellStyle name="部门政府采购预算表08 __b-35-0" xfId="577"/>
    <cellStyle name="部门政府采购预算表08 __b-36-0" xfId="578"/>
    <cellStyle name="部门政府采购预算表08 __b-37-0" xfId="579"/>
    <cellStyle name="部门政府采购预算表08 __b-38-0" xfId="580"/>
    <cellStyle name="部门项目中期规划预算表13 __b-10-0" xfId="581"/>
    <cellStyle name="政府购买服务预算表09 __b-1-0" xfId="582"/>
    <cellStyle name="政府购买服务预算表09 __b-2-0" xfId="583"/>
    <cellStyle name="政府购买服务预算表09 __b-3-0" xfId="584"/>
    <cellStyle name="政府购买服务预算表09 __b-4-0" xfId="585"/>
    <cellStyle name="政府购买服务预算表09 __b-6-0" xfId="586"/>
    <cellStyle name="政府购买服务预算表09 __b-7-0" xfId="587"/>
    <cellStyle name="政府购买服务预算表09 __b-8-0" xfId="588"/>
    <cellStyle name="政府购买服务预算表09 __b-25-0" xfId="589"/>
    <cellStyle name="政府购买服务预算表09 __b-30-0" xfId="590"/>
    <cellStyle name="政府购买服务预算表09 __b-26-0" xfId="591"/>
    <cellStyle name="政府购买服务预算表09 __b-31-0" xfId="592"/>
    <cellStyle name="政府购买服务预算表09 __b-27-0" xfId="593"/>
    <cellStyle name="政府购买服务预算表09 __b-32-0" xfId="594"/>
    <cellStyle name="市对下转移支付绩效目标表10-2 __b-1-0" xfId="595"/>
    <cellStyle name="政府购买服务预算表09 __b-28-0" xfId="596"/>
    <cellStyle name="政府购买服务预算表09 __b-33-0" xfId="597"/>
    <cellStyle name="市对下转移支付绩效目标表10-2 __b-2-0" xfId="598"/>
    <cellStyle name="政府购买服务预算表09 __b-29-0" xfId="599"/>
    <cellStyle name="政府购买服务预算表09 __b-34-0" xfId="600"/>
    <cellStyle name="市对下转移支付绩效目标表10-2 __b-3-0" xfId="601"/>
    <cellStyle name="政府购买服务预算表09 __b-35-0" xfId="602"/>
    <cellStyle name="政府购买服务预算表09 __b-40-0" xfId="603"/>
    <cellStyle name="市对下转移支付绩效目标表10-2 __b-4-0" xfId="604"/>
    <cellStyle name="政府购买服务预算表09 __b-36-0" xfId="605"/>
    <cellStyle name="政府购买服务预算表09 __b-41-0" xfId="606"/>
    <cellStyle name="市对下转移支付绩效目标表10-2 __b-5-0" xfId="607"/>
    <cellStyle name="政府购买服务预算表09 __b-37-0" xfId="608"/>
    <cellStyle name="政府购买服务预算表09 __b-42-0" xfId="609"/>
    <cellStyle name="市对下转移支付绩效目标表10-2 __b-6-0" xfId="610"/>
    <cellStyle name="政府购买服务预算表09 __b-38-0" xfId="611"/>
    <cellStyle name="政府购买服务预算表09 __b-43-0" xfId="612"/>
    <cellStyle name="市对下转移支付绩效目标表10-2 __b-7-0" xfId="613"/>
    <cellStyle name="政府购买服务预算表09 __b-39-0" xfId="614"/>
    <cellStyle name="政府购买服务预算表09 __b-44-0" xfId="615"/>
    <cellStyle name="市对下转移支付绩效目标表10-2 __b-8-0" xfId="616"/>
    <cellStyle name="政府购买服务预算表09 __b-45-0" xfId="617"/>
    <cellStyle name="市对下转移支付绩效目标表10-2 __b-9-0" xfId="618"/>
    <cellStyle name="市对下转移支付预算表10-1 __b-11-0" xfId="619"/>
    <cellStyle name="市对下转移支付预算表10-1 __b-12-0" xfId="620"/>
    <cellStyle name="市对下转移支付预算表10-1 __b-13-0" xfId="621"/>
    <cellStyle name="市对下转移支付预算表10-1 __b-14-0" xfId="622"/>
    <cellStyle name="市对下转移支付预算表10-1 __b-15-0" xfId="623"/>
    <cellStyle name="市对下转移支付预算表10-1 __b-20-0" xfId="624"/>
    <cellStyle name="市对下转移支付预算表10-1 __b-16-0" xfId="625"/>
    <cellStyle name="市对下转移支付预算表10-1 __b-21-0" xfId="626"/>
    <cellStyle name="市对下转移支付预算表10-1 __b-18-0" xfId="627"/>
    <cellStyle name="市对下转移支付预算表10-1 __b-23-0" xfId="628"/>
    <cellStyle name="市对下转移支付预算表10-1 __b-19-0" xfId="629"/>
    <cellStyle name="市对下转移支付预算表10-1 __b-24-0" xfId="630"/>
    <cellStyle name="市对下转移支付预算表10-1 __b-25-0" xfId="631"/>
    <cellStyle name="市对下转移支付预算表10-1 __b-30-0" xfId="632"/>
    <cellStyle name="市对下转移支付预算表10-1 __b-27-0" xfId="633"/>
    <cellStyle name="市对下转移支付预算表10-1 __b-28-0" xfId="634"/>
    <cellStyle name="市对下转移支付预算表10-1 __b-29-0" xfId="635"/>
    <cellStyle name="市对下转移支付绩效目标表10-2 __b-10-0" xfId="636"/>
    <cellStyle name="市对下转移支付绩效目标表10-2 __b-11-0" xfId="637"/>
    <cellStyle name="市对下转移支付绩效目标表10-2 __b-12-0" xfId="638"/>
    <cellStyle name="市对下转移支付绩效目标表10-2 __b-13-0" xfId="639"/>
    <cellStyle name="市对下转移支付绩效目标表10-2 __b-14-0" xfId="640"/>
    <cellStyle name="市对下转移支付绩效目标表10-2 __b-15-0" xfId="641"/>
    <cellStyle name="市对下转移支付绩效目标表10-2 __b-16-0" xfId="642"/>
    <cellStyle name="市对下转移支付绩效目标表10-2 __b-17-0" xfId="643"/>
    <cellStyle name="市对下转移支付绩效目标表10-2 __b-18-0" xfId="644"/>
    <cellStyle name="市对下转移支付绩效目标表10-2 __b-19-0" xfId="645"/>
    <cellStyle name="新增资产配置表11 __b-3-0" xfId="646"/>
    <cellStyle name="新增资产配置表11 __b-4-0" xfId="647"/>
    <cellStyle name="新增资产配置表11 __b-5-0" xfId="648"/>
    <cellStyle name="新增资产配置表11 __b-6-0" xfId="649"/>
    <cellStyle name="新增资产配置表11 __b-7-0" xfId="650"/>
    <cellStyle name="新增资产配置表11 __b-8-0" xfId="651"/>
    <cellStyle name="上级补助项目支出预算表12 __b-1-0" xfId="652"/>
    <cellStyle name="上级补助项目支出预算表12 __b-2-0" xfId="653"/>
    <cellStyle name="上级补助项目支出预算表12 __b-3-0" xfId="654"/>
    <cellStyle name="上级补助项目支出预算表12 __b-5-0" xfId="655"/>
    <cellStyle name="上级补助项目支出预算表12 __b-6-0" xfId="656"/>
    <cellStyle name="上级补助项目支出预算表12 __b-7-0" xfId="657"/>
    <cellStyle name="上级补助项目支出预算表12 __b-8-0" xfId="658"/>
    <cellStyle name="上级补助项目支出预算表12 __b-9-0" xfId="659"/>
    <cellStyle name="上级补助项目支出预算表12 __b-11-0" xfId="660"/>
    <cellStyle name="上级补助项目支出预算表12 __b-12-0" xfId="661"/>
    <cellStyle name="上级补助项目支出预算表12 __b-13-0" xfId="662"/>
    <cellStyle name="部门项目中期规划预算表13 __b-11-0" xfId="663"/>
    <cellStyle name="部门项目中期规划预算表13 __b-12-0" xfId="664"/>
    <cellStyle name="部门项目中期规划预算表13 __b-13-0" xfId="665"/>
    <cellStyle name="部门项目中期规划预算表13 __b-14-0" xfId="666"/>
    <cellStyle name="部门项目中期规划预算表13 __b-15-0" xfId="667"/>
    <cellStyle name="部门项目中期规划预算表13 __b-20-0" xfId="668"/>
    <cellStyle name="部门项目中期规划预算表13 __b-16-0" xfId="669"/>
    <cellStyle name="部门项目中期规划预算表13 __b-21-0" xfId="670"/>
    <cellStyle name="部门项目中期规划预算表13 __b-17-0" xfId="671"/>
    <cellStyle name="部门项目中期规划预算表13 __b-22-0" xfId="672"/>
    <cellStyle name="部门项目中期规划预算表13 __b-18-0" xfId="673"/>
    <cellStyle name="部门项目中期规划预算表13 __b-23-0" xfId="674"/>
    <cellStyle name="部门项目中期规划预算表13 __b-19-0" xfId="675"/>
    <cellStyle name="部门项目中期规划预算表13 __b-24-0" xfId="676"/>
    <cellStyle name="部门项目中期规划预算表13 __b-26-0" xfId="677"/>
    <cellStyle name="部门项目中期规划预算表13 __b-27-0" xfId="678"/>
    <cellStyle name="部门项目中期规划预算表13 __b-28-0" xfId="679"/>
    <cellStyle name="部门项目中期规划预算表13 __b-29-0" xfId="680"/>
    <cellStyle name="常规 5" xfId="681"/>
    <cellStyle name="常规 2 2" xfId="6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38"/>
  <sheetViews>
    <sheetView zoomScaleSheetLayoutView="100" workbookViewId="0" topLeftCell="A1">
      <selection activeCell="B7" sqref="B7"/>
    </sheetView>
  </sheetViews>
  <sheetFormatPr defaultColWidth="8.00390625" defaultRowHeight="14.25" customHeight="1"/>
  <cols>
    <col min="1" max="1" width="39.57421875" style="0" customWidth="1"/>
    <col min="2" max="2" width="43.140625" style="1" customWidth="1"/>
    <col min="3" max="3" width="39.7109375" style="0" customWidth="1"/>
    <col min="4" max="4" width="42.7109375" style="1" customWidth="1"/>
  </cols>
  <sheetData>
    <row r="1" ht="13.5" customHeight="1">
      <c r="D1" s="252" t="s">
        <v>0</v>
      </c>
    </row>
    <row r="2" spans="1:4" ht="36" customHeight="1">
      <c r="A2" s="161" t="s">
        <v>1</v>
      </c>
      <c r="B2" s="333"/>
      <c r="C2" s="334"/>
      <c r="D2" s="333"/>
    </row>
    <row r="3" spans="1:4" ht="21" customHeight="1">
      <c r="A3" s="335" t="str">
        <f>"单位名称："&amp;"师宗县人民政府办公室"</f>
        <v>单位名称：师宗县人民政府办公室</v>
      </c>
      <c r="B3" s="336"/>
      <c r="C3" s="337"/>
      <c r="D3" s="252" t="str">
        <f>"单位："&amp;"万元"</f>
        <v>单位：万元</v>
      </c>
    </row>
    <row r="4" spans="1:4" ht="19.5" customHeight="1">
      <c r="A4" s="338" t="s">
        <v>2</v>
      </c>
      <c r="B4" s="339"/>
      <c r="C4" s="338" t="s">
        <v>3</v>
      </c>
      <c r="D4" s="339"/>
    </row>
    <row r="5" spans="1:4" ht="19.5" customHeight="1">
      <c r="A5" s="340" t="s">
        <v>4</v>
      </c>
      <c r="B5" s="341" t="s">
        <v>5</v>
      </c>
      <c r="C5" s="340" t="s">
        <v>6</v>
      </c>
      <c r="D5" s="341" t="s">
        <v>5</v>
      </c>
    </row>
    <row r="6" spans="1:4" ht="19.5" customHeight="1">
      <c r="A6" s="342"/>
      <c r="B6" s="343"/>
      <c r="C6" s="342"/>
      <c r="D6" s="343"/>
    </row>
    <row r="7" spans="1:4" ht="20.25" customHeight="1">
      <c r="A7" s="16" t="s">
        <v>7</v>
      </c>
      <c r="B7" s="18">
        <v>1072.58</v>
      </c>
      <c r="C7" s="344" t="str">
        <f>"一"&amp;"、"&amp;"一般公共服务支出"</f>
        <v>一、一般公共服务支出</v>
      </c>
      <c r="D7" s="18">
        <v>844.68</v>
      </c>
    </row>
    <row r="8" spans="1:4" ht="20.25" customHeight="1">
      <c r="A8" s="16" t="s">
        <v>8</v>
      </c>
      <c r="B8" s="18"/>
      <c r="C8" s="344" t="str">
        <f>"二"&amp;"、"&amp;"外交支出"</f>
        <v>二、外交支出</v>
      </c>
      <c r="D8" s="18"/>
    </row>
    <row r="9" spans="1:4" ht="20.25" customHeight="1">
      <c r="A9" s="16" t="s">
        <v>9</v>
      </c>
      <c r="B9" s="18"/>
      <c r="C9" s="344" t="str">
        <f>"三"&amp;"、"&amp;"国防支出"</f>
        <v>三、国防支出</v>
      </c>
      <c r="D9" s="18"/>
    </row>
    <row r="10" spans="1:4" ht="20.25" customHeight="1">
      <c r="A10" s="16" t="s">
        <v>10</v>
      </c>
      <c r="B10" s="18"/>
      <c r="C10" s="344" t="str">
        <f>"四"&amp;"、"&amp;"公共安全支出"</f>
        <v>四、公共安全支出</v>
      </c>
      <c r="D10" s="18"/>
    </row>
    <row r="11" spans="1:4" ht="20.25" customHeight="1">
      <c r="A11" s="16" t="s">
        <v>11</v>
      </c>
      <c r="B11" s="18"/>
      <c r="C11" s="344" t="str">
        <f>"五"&amp;"、"&amp;"教育支出"</f>
        <v>五、教育支出</v>
      </c>
      <c r="D11" s="18"/>
    </row>
    <row r="12" spans="1:4" ht="20.25" customHeight="1">
      <c r="A12" s="16" t="s">
        <v>12</v>
      </c>
      <c r="B12" s="18"/>
      <c r="C12" s="344" t="str">
        <f>"六"&amp;"、"&amp;"科学技术支出"</f>
        <v>六、科学技术支出</v>
      </c>
      <c r="D12" s="18"/>
    </row>
    <row r="13" spans="1:4" ht="20.25" customHeight="1">
      <c r="A13" s="16" t="s">
        <v>13</v>
      </c>
      <c r="B13" s="18"/>
      <c r="C13" s="344" t="str">
        <f>"七"&amp;"、"&amp;"文化旅游体育与传媒支出"</f>
        <v>七、文化旅游体育与传媒支出</v>
      </c>
      <c r="D13" s="18"/>
    </row>
    <row r="14" spans="1:4" ht="20.25" customHeight="1">
      <c r="A14" s="16" t="s">
        <v>14</v>
      </c>
      <c r="B14" s="18"/>
      <c r="C14" s="344" t="str">
        <f>"八"&amp;"、"&amp;"社会保障和就业支出"</f>
        <v>八、社会保障和就业支出</v>
      </c>
      <c r="D14" s="18">
        <v>144.374244</v>
      </c>
    </row>
    <row r="15" spans="1:4" ht="20.25" customHeight="1">
      <c r="A15" s="16" t="s">
        <v>15</v>
      </c>
      <c r="B15" s="18"/>
      <c r="C15" s="344" t="str">
        <f>"九"&amp;"、"&amp;"社会保险基金支出"</f>
        <v>九、社会保险基金支出</v>
      </c>
      <c r="D15" s="18"/>
    </row>
    <row r="16" spans="1:4" ht="20.25" customHeight="1">
      <c r="A16" s="16" t="s">
        <v>16</v>
      </c>
      <c r="B16" s="18"/>
      <c r="C16" s="344" t="str">
        <f>"十"&amp;"、"&amp;"卫生健康支出"</f>
        <v>十、卫生健康支出</v>
      </c>
      <c r="D16" s="18">
        <v>33.542114</v>
      </c>
    </row>
    <row r="17" spans="1:4" ht="20.25" customHeight="1">
      <c r="A17" s="16"/>
      <c r="B17" s="345"/>
      <c r="C17" s="344" t="str">
        <f>"十一"&amp;"、"&amp;"节能环保支出"</f>
        <v>十一、节能环保支出</v>
      </c>
      <c r="D17" s="18"/>
    </row>
    <row r="18" spans="1:4" ht="20.25" customHeight="1">
      <c r="A18" s="16"/>
      <c r="B18" s="346"/>
      <c r="C18" s="344" t="str">
        <f>"十二"&amp;"、"&amp;"城乡社区支出"</f>
        <v>十二、城乡社区支出</v>
      </c>
      <c r="D18" s="18"/>
    </row>
    <row r="19" spans="1:4" ht="20.25" customHeight="1">
      <c r="A19" s="16"/>
      <c r="B19" s="346"/>
      <c r="C19" s="344" t="str">
        <f>"十三"&amp;"、"&amp;"农林水支出"</f>
        <v>十三、农林水支出</v>
      </c>
      <c r="D19" s="18"/>
    </row>
    <row r="20" spans="1:4" ht="20.25" customHeight="1">
      <c r="A20" s="16"/>
      <c r="B20" s="346"/>
      <c r="C20" s="344" t="str">
        <f>"十四"&amp;"、"&amp;"交通运输支出"</f>
        <v>十四、交通运输支出</v>
      </c>
      <c r="D20" s="18"/>
    </row>
    <row r="21" spans="1:4" ht="20.25" customHeight="1">
      <c r="A21" s="16"/>
      <c r="B21" s="347"/>
      <c r="C21" s="344" t="str">
        <f>"十五"&amp;"、"&amp;"资源勘探工业信息等支出"</f>
        <v>十五、资源勘探工业信息等支出</v>
      </c>
      <c r="D21" s="18"/>
    </row>
    <row r="22" spans="1:4" ht="20.25" customHeight="1">
      <c r="A22" s="16"/>
      <c r="B22" s="347"/>
      <c r="C22" s="344" t="str">
        <f>"十六"&amp;"、"&amp;"商业服务业等支出"</f>
        <v>十六、商业服务业等支出</v>
      </c>
      <c r="D22" s="18"/>
    </row>
    <row r="23" spans="1:4" ht="20.25" customHeight="1">
      <c r="A23" s="16"/>
      <c r="B23" s="347"/>
      <c r="C23" s="344" t="str">
        <f>"十七"&amp;"、"&amp;"金融支出"</f>
        <v>十七、金融支出</v>
      </c>
      <c r="D23" s="18"/>
    </row>
    <row r="24" spans="1:4" ht="20.25" customHeight="1">
      <c r="A24" s="16"/>
      <c r="B24" s="347"/>
      <c r="C24" s="344" t="str">
        <f>"十八"&amp;"、"&amp;"援助其他地区支出"</f>
        <v>十八、援助其他地区支出</v>
      </c>
      <c r="D24" s="18"/>
    </row>
    <row r="25" spans="1:4" ht="20.25" customHeight="1">
      <c r="A25" s="16"/>
      <c r="B25" s="347"/>
      <c r="C25" s="344" t="str">
        <f>"十九"&amp;"、"&amp;"自然资源海洋气象等支出"</f>
        <v>十九、自然资源海洋气象等支出</v>
      </c>
      <c r="D25" s="18"/>
    </row>
    <row r="26" spans="1:4" ht="20.25" customHeight="1">
      <c r="A26" s="16"/>
      <c r="B26" s="347"/>
      <c r="C26" s="344" t="str">
        <f>"二十"&amp;"、"&amp;"住房保障支出"</f>
        <v>二十、住房保障支出</v>
      </c>
      <c r="D26" s="18">
        <v>49.979232</v>
      </c>
    </row>
    <row r="27" spans="1:4" ht="20.25" customHeight="1">
      <c r="A27" s="16"/>
      <c r="B27" s="347"/>
      <c r="C27" s="344" t="str">
        <f>"二十一"&amp;"、"&amp;"粮油物资储备支出"</f>
        <v>二十一、粮油物资储备支出</v>
      </c>
      <c r="D27" s="18"/>
    </row>
    <row r="28" spans="1:4" ht="20.25" customHeight="1">
      <c r="A28" s="16"/>
      <c r="B28" s="347"/>
      <c r="C28" s="344" t="str">
        <f>"二十二"&amp;"、"&amp;"灾害防治及应急管理支出"</f>
        <v>二十二、灾害防治及应急管理支出</v>
      </c>
      <c r="D28" s="18"/>
    </row>
    <row r="29" spans="1:4" ht="20.25" customHeight="1">
      <c r="A29" s="16"/>
      <c r="B29" s="347"/>
      <c r="C29" s="344" t="str">
        <f>"二十三"&amp;"、"&amp;"预备费"</f>
        <v>二十三、预备费</v>
      </c>
      <c r="D29" s="18"/>
    </row>
    <row r="30" spans="1:4" ht="20.25" customHeight="1">
      <c r="A30" s="16"/>
      <c r="B30" s="347"/>
      <c r="C30" s="344" t="str">
        <f>"二十四"&amp;"、"&amp;"其他支出"</f>
        <v>二十四、其他支出</v>
      </c>
      <c r="D30" s="18"/>
    </row>
    <row r="31" spans="1:4" ht="20.25" customHeight="1">
      <c r="A31" s="16"/>
      <c r="B31" s="347"/>
      <c r="C31" s="344" t="str">
        <f>"二十五"&amp;"、"&amp;"转移性支出"</f>
        <v>二十五、转移性支出</v>
      </c>
      <c r="D31" s="18"/>
    </row>
    <row r="32" spans="1:4" ht="20.25" customHeight="1">
      <c r="A32" s="16"/>
      <c r="B32" s="347"/>
      <c r="C32" s="344" t="str">
        <f>"二十六"&amp;"、"&amp;"债务还本支出"</f>
        <v>二十六、债务还本支出</v>
      </c>
      <c r="D32" s="18"/>
    </row>
    <row r="33" spans="1:4" ht="20.25" customHeight="1">
      <c r="A33" s="16"/>
      <c r="B33" s="347"/>
      <c r="C33" s="344" t="str">
        <f>"二十七"&amp;"、"&amp;"债务付息支出"</f>
        <v>二十七、债务付息支出</v>
      </c>
      <c r="D33" s="18"/>
    </row>
    <row r="34" spans="1:4" ht="20.25" customHeight="1">
      <c r="A34" s="16"/>
      <c r="B34" s="347"/>
      <c r="C34" s="344" t="str">
        <f>"二十八"&amp;"、"&amp;"债务发行费用支出"</f>
        <v>二十八、债务发行费用支出</v>
      </c>
      <c r="D34" s="18"/>
    </row>
    <row r="35" spans="1:4" ht="20.25" customHeight="1">
      <c r="A35" s="16"/>
      <c r="B35" s="347"/>
      <c r="C35" s="344" t="str">
        <f>"二十九"&amp;"、"&amp;"抗疫特别国债安排的支出"</f>
        <v>二十九、抗疫特别国债安排的支出</v>
      </c>
      <c r="D35" s="18"/>
    </row>
    <row r="36" spans="1:4" ht="20.25" customHeight="1">
      <c r="A36" s="347" t="s">
        <v>17</v>
      </c>
      <c r="B36" s="18">
        <v>1072.58</v>
      </c>
      <c r="C36" s="347" t="s">
        <v>18</v>
      </c>
      <c r="D36" s="18">
        <f>SUM(D7:D35)</f>
        <v>1072.57559</v>
      </c>
    </row>
    <row r="37" spans="1:4" ht="20.25" customHeight="1">
      <c r="A37" s="16" t="s">
        <v>19</v>
      </c>
      <c r="B37" s="345"/>
      <c r="C37" s="16" t="s">
        <v>20</v>
      </c>
      <c r="D37" s="345"/>
    </row>
    <row r="38" spans="1:4" ht="20.25" customHeight="1">
      <c r="A38" s="347" t="s">
        <v>21</v>
      </c>
      <c r="B38" s="18">
        <v>1072.58</v>
      </c>
      <c r="C38" s="347" t="s">
        <v>22</v>
      </c>
      <c r="D38" s="18">
        <v>1072.58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29"/>
  <sheetViews>
    <sheetView zoomScaleSheetLayoutView="100" workbookViewId="0" topLeftCell="B3">
      <selection activeCell="A3" sqref="A3"/>
    </sheetView>
  </sheetViews>
  <sheetFormatPr defaultColWidth="9.140625" defaultRowHeight="12" customHeight="1"/>
  <cols>
    <col min="1" max="1" width="30.00390625" style="0" customWidth="1"/>
    <col min="2" max="2" width="29.00390625" style="0" customWidth="1"/>
    <col min="3" max="3" width="23.8515625" style="0" customWidth="1"/>
    <col min="4" max="4" width="20.57421875" style="0" customWidth="1"/>
    <col min="5" max="5" width="20.140625" style="0" customWidth="1"/>
    <col min="6" max="6" width="19.8515625" style="0" customWidth="1"/>
    <col min="7" max="7" width="9.8515625" style="0" customWidth="1"/>
    <col min="8" max="8" width="19.00390625" style="0" customWidth="1"/>
    <col min="9" max="9" width="12.57421875" style="0" customWidth="1"/>
    <col min="10" max="10" width="12.28125" style="0" customWidth="1"/>
    <col min="11" max="11" width="15.7109375" style="0" customWidth="1"/>
  </cols>
  <sheetData>
    <row r="1" ht="12" customHeight="1">
      <c r="K1" s="83" t="s">
        <v>307</v>
      </c>
    </row>
    <row r="2" spans="2:11" ht="28.5" customHeight="1">
      <c r="B2" s="78" t="s">
        <v>308</v>
      </c>
      <c r="C2" s="4"/>
      <c r="D2" s="4"/>
      <c r="E2" s="4"/>
      <c r="F2" s="4"/>
      <c r="G2" s="79"/>
      <c r="H2" s="4"/>
      <c r="I2" s="79"/>
      <c r="J2" s="79"/>
      <c r="K2" s="4"/>
    </row>
    <row r="3" spans="1:2" ht="17.25" customHeight="1">
      <c r="A3" t="str">
        <f>"单位名称："&amp;"师宗县人民政府办公室"</f>
        <v>单位名称：师宗县人民政府办公室</v>
      </c>
      <c r="B3" s="5"/>
    </row>
    <row r="4" spans="1:11" ht="44.25" customHeight="1">
      <c r="A4" s="171" t="s">
        <v>234</v>
      </c>
      <c r="B4" s="53" t="s">
        <v>309</v>
      </c>
      <c r="C4" s="53" t="s">
        <v>310</v>
      </c>
      <c r="D4" s="53" t="s">
        <v>311</v>
      </c>
      <c r="E4" s="53" t="s">
        <v>312</v>
      </c>
      <c r="F4" s="53" t="s">
        <v>313</v>
      </c>
      <c r="G4" s="80" t="s">
        <v>314</v>
      </c>
      <c r="H4" s="53" t="s">
        <v>315</v>
      </c>
      <c r="I4" s="80" t="s">
        <v>316</v>
      </c>
      <c r="J4" s="80" t="s">
        <v>317</v>
      </c>
      <c r="K4" s="53" t="s">
        <v>318</v>
      </c>
    </row>
    <row r="5" spans="1:11" ht="18.75" customHeight="1">
      <c r="A5" s="172">
        <v>1</v>
      </c>
      <c r="B5" s="173">
        <v>2</v>
      </c>
      <c r="C5" s="173">
        <v>3</v>
      </c>
      <c r="D5" s="173">
        <v>4</v>
      </c>
      <c r="E5" s="173">
        <v>5</v>
      </c>
      <c r="F5" s="173">
        <v>6</v>
      </c>
      <c r="G5" s="174">
        <v>7</v>
      </c>
      <c r="H5" s="173">
        <v>8</v>
      </c>
      <c r="I5" s="174">
        <v>9</v>
      </c>
      <c r="J5" s="174">
        <v>10</v>
      </c>
      <c r="K5" s="173">
        <v>11</v>
      </c>
    </row>
    <row r="6" spans="1:11" ht="21.75" customHeight="1">
      <c r="A6" s="17"/>
      <c r="B6" s="16" t="s">
        <v>42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ht="19.5" customHeight="1">
      <c r="A7" s="175"/>
      <c r="B7" s="176" t="s">
        <v>42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ht="19.5" customHeight="1">
      <c r="A8" s="175" t="s">
        <v>319</v>
      </c>
      <c r="B8" s="16" t="s">
        <v>320</v>
      </c>
      <c r="C8" s="16" t="s">
        <v>321</v>
      </c>
      <c r="D8" s="16" t="s">
        <v>322</v>
      </c>
      <c r="E8" s="16" t="s">
        <v>323</v>
      </c>
      <c r="F8" s="16" t="s">
        <v>324</v>
      </c>
      <c r="G8" s="16" t="s">
        <v>325</v>
      </c>
      <c r="H8" s="16" t="s">
        <v>150</v>
      </c>
      <c r="I8" s="16" t="s">
        <v>326</v>
      </c>
      <c r="J8" s="16" t="s">
        <v>327</v>
      </c>
      <c r="K8" s="16" t="s">
        <v>328</v>
      </c>
    </row>
    <row r="9" spans="1:11" ht="19.5" customHeight="1">
      <c r="A9" s="175" t="s">
        <v>319</v>
      </c>
      <c r="B9" s="16" t="s">
        <v>320</v>
      </c>
      <c r="C9" s="16" t="s">
        <v>321</v>
      </c>
      <c r="D9" s="16" t="s">
        <v>322</v>
      </c>
      <c r="E9" s="16" t="s">
        <v>329</v>
      </c>
      <c r="F9" s="16" t="s">
        <v>330</v>
      </c>
      <c r="G9" s="16" t="s">
        <v>331</v>
      </c>
      <c r="H9" s="16" t="s">
        <v>332</v>
      </c>
      <c r="I9" s="16" t="s">
        <v>333</v>
      </c>
      <c r="J9" s="16" t="s">
        <v>327</v>
      </c>
      <c r="K9" s="16" t="s">
        <v>334</v>
      </c>
    </row>
    <row r="10" spans="1:11" ht="19.5" customHeight="1">
      <c r="A10" s="175" t="s">
        <v>319</v>
      </c>
      <c r="B10" s="16" t="s">
        <v>320</v>
      </c>
      <c r="C10" s="16" t="s">
        <v>321</v>
      </c>
      <c r="D10" s="16" t="s">
        <v>335</v>
      </c>
      <c r="E10" s="16" t="s">
        <v>336</v>
      </c>
      <c r="F10" s="16" t="s">
        <v>337</v>
      </c>
      <c r="G10" s="16" t="s">
        <v>331</v>
      </c>
      <c r="H10" s="16" t="s">
        <v>332</v>
      </c>
      <c r="I10" s="16" t="s">
        <v>333</v>
      </c>
      <c r="J10" s="16" t="s">
        <v>327</v>
      </c>
      <c r="K10" s="16" t="s">
        <v>334</v>
      </c>
    </row>
    <row r="11" spans="1:11" ht="19.5" customHeight="1">
      <c r="A11" s="175" t="s">
        <v>319</v>
      </c>
      <c r="B11" s="16" t="s">
        <v>320</v>
      </c>
      <c r="C11" s="16" t="s">
        <v>321</v>
      </c>
      <c r="D11" s="16" t="s">
        <v>338</v>
      </c>
      <c r="E11" s="16" t="s">
        <v>339</v>
      </c>
      <c r="F11" s="16" t="s">
        <v>340</v>
      </c>
      <c r="G11" s="16" t="s">
        <v>331</v>
      </c>
      <c r="H11" s="16" t="s">
        <v>332</v>
      </c>
      <c r="I11" s="16" t="s">
        <v>333</v>
      </c>
      <c r="J11" s="16" t="s">
        <v>327</v>
      </c>
      <c r="K11" s="16" t="s">
        <v>334</v>
      </c>
    </row>
    <row r="12" spans="1:11" ht="19.5" customHeight="1">
      <c r="A12" s="175" t="s">
        <v>297</v>
      </c>
      <c r="B12" s="16" t="s">
        <v>295</v>
      </c>
      <c r="C12" s="16" t="s">
        <v>341</v>
      </c>
      <c r="D12" s="16" t="s">
        <v>322</v>
      </c>
      <c r="E12" s="16" t="s">
        <v>323</v>
      </c>
      <c r="F12" s="16" t="s">
        <v>342</v>
      </c>
      <c r="G12" s="16" t="s">
        <v>331</v>
      </c>
      <c r="H12" s="16" t="s">
        <v>332</v>
      </c>
      <c r="I12" s="16" t="s">
        <v>333</v>
      </c>
      <c r="J12" s="16" t="s">
        <v>327</v>
      </c>
      <c r="K12" s="16" t="s">
        <v>343</v>
      </c>
    </row>
    <row r="13" spans="1:11" ht="19.5" customHeight="1">
      <c r="A13" s="175" t="s">
        <v>297</v>
      </c>
      <c r="B13" s="16" t="s">
        <v>295</v>
      </c>
      <c r="C13" s="16" t="s">
        <v>341</v>
      </c>
      <c r="D13" s="16" t="s">
        <v>322</v>
      </c>
      <c r="E13" s="16" t="s">
        <v>329</v>
      </c>
      <c r="F13" s="16" t="s">
        <v>330</v>
      </c>
      <c r="G13" s="16" t="s">
        <v>331</v>
      </c>
      <c r="H13" s="16" t="s">
        <v>332</v>
      </c>
      <c r="I13" s="16" t="s">
        <v>333</v>
      </c>
      <c r="J13" s="16" t="s">
        <v>327</v>
      </c>
      <c r="K13" s="16" t="s">
        <v>343</v>
      </c>
    </row>
    <row r="14" spans="1:11" ht="19.5" customHeight="1">
      <c r="A14" s="175" t="s">
        <v>297</v>
      </c>
      <c r="B14" s="16" t="s">
        <v>295</v>
      </c>
      <c r="C14" s="16" t="s">
        <v>341</v>
      </c>
      <c r="D14" s="16" t="s">
        <v>335</v>
      </c>
      <c r="E14" s="16" t="s">
        <v>336</v>
      </c>
      <c r="F14" s="16" t="s">
        <v>342</v>
      </c>
      <c r="G14" s="16" t="s">
        <v>331</v>
      </c>
      <c r="H14" s="16" t="s">
        <v>332</v>
      </c>
      <c r="I14" s="16" t="s">
        <v>333</v>
      </c>
      <c r="J14" s="16" t="s">
        <v>327</v>
      </c>
      <c r="K14" s="16" t="s">
        <v>343</v>
      </c>
    </row>
    <row r="15" spans="1:11" ht="19.5" customHeight="1">
      <c r="A15" s="175" t="s">
        <v>297</v>
      </c>
      <c r="B15" s="16" t="s">
        <v>295</v>
      </c>
      <c r="C15" s="16" t="s">
        <v>341</v>
      </c>
      <c r="D15" s="16" t="s">
        <v>338</v>
      </c>
      <c r="E15" s="16" t="s">
        <v>339</v>
      </c>
      <c r="F15" s="16" t="s">
        <v>344</v>
      </c>
      <c r="G15" s="16" t="s">
        <v>331</v>
      </c>
      <c r="H15" s="16" t="s">
        <v>332</v>
      </c>
      <c r="I15" s="16" t="s">
        <v>333</v>
      </c>
      <c r="J15" s="16" t="s">
        <v>327</v>
      </c>
      <c r="K15" s="16" t="s">
        <v>343</v>
      </c>
    </row>
    <row r="16" spans="1:11" ht="19.5" customHeight="1">
      <c r="A16" s="175" t="s">
        <v>306</v>
      </c>
      <c r="B16" s="16" t="s">
        <v>304</v>
      </c>
      <c r="C16" s="16" t="s">
        <v>304</v>
      </c>
      <c r="D16" s="16" t="s">
        <v>322</v>
      </c>
      <c r="E16" s="16" t="s">
        <v>323</v>
      </c>
      <c r="F16" s="16" t="s">
        <v>345</v>
      </c>
      <c r="G16" s="16" t="s">
        <v>325</v>
      </c>
      <c r="H16" s="16" t="s">
        <v>132</v>
      </c>
      <c r="I16" s="16" t="s">
        <v>326</v>
      </c>
      <c r="J16" s="16" t="s">
        <v>327</v>
      </c>
      <c r="K16" s="16" t="s">
        <v>346</v>
      </c>
    </row>
    <row r="17" spans="1:11" ht="19.5" customHeight="1">
      <c r="A17" s="175" t="s">
        <v>306</v>
      </c>
      <c r="B17" s="16" t="s">
        <v>304</v>
      </c>
      <c r="C17" s="16" t="s">
        <v>304</v>
      </c>
      <c r="D17" s="16" t="s">
        <v>322</v>
      </c>
      <c r="E17" s="16" t="s">
        <v>329</v>
      </c>
      <c r="F17" s="16" t="s">
        <v>330</v>
      </c>
      <c r="G17" s="16" t="s">
        <v>331</v>
      </c>
      <c r="H17" s="16" t="s">
        <v>332</v>
      </c>
      <c r="I17" s="16" t="s">
        <v>333</v>
      </c>
      <c r="J17" s="16" t="s">
        <v>327</v>
      </c>
      <c r="K17" s="16" t="s">
        <v>346</v>
      </c>
    </row>
    <row r="18" spans="1:11" ht="19.5" customHeight="1">
      <c r="A18" s="175" t="s">
        <v>306</v>
      </c>
      <c r="B18" s="16" t="s">
        <v>304</v>
      </c>
      <c r="C18" s="16" t="s">
        <v>304</v>
      </c>
      <c r="D18" s="16" t="s">
        <v>335</v>
      </c>
      <c r="E18" s="16" t="s">
        <v>336</v>
      </c>
      <c r="F18" s="16" t="s">
        <v>346</v>
      </c>
      <c r="G18" s="16" t="s">
        <v>331</v>
      </c>
      <c r="H18" s="16" t="s">
        <v>332</v>
      </c>
      <c r="I18" s="16" t="s">
        <v>333</v>
      </c>
      <c r="J18" s="16" t="s">
        <v>327</v>
      </c>
      <c r="K18" s="16" t="s">
        <v>347</v>
      </c>
    </row>
    <row r="19" spans="1:11" ht="19.5" customHeight="1">
      <c r="A19" s="175" t="s">
        <v>306</v>
      </c>
      <c r="B19" s="16" t="s">
        <v>304</v>
      </c>
      <c r="C19" s="16" t="s">
        <v>304</v>
      </c>
      <c r="D19" s="16" t="s">
        <v>338</v>
      </c>
      <c r="E19" s="16" t="s">
        <v>339</v>
      </c>
      <c r="F19" s="16" t="s">
        <v>348</v>
      </c>
      <c r="G19" s="16" t="s">
        <v>331</v>
      </c>
      <c r="H19" s="16" t="s">
        <v>332</v>
      </c>
      <c r="I19" s="16" t="s">
        <v>333</v>
      </c>
      <c r="J19" s="16" t="s">
        <v>327</v>
      </c>
      <c r="K19" s="16" t="s">
        <v>347</v>
      </c>
    </row>
    <row r="20" spans="1:11" ht="19.5" customHeight="1">
      <c r="A20" s="175" t="s">
        <v>349</v>
      </c>
      <c r="B20" s="16" t="s">
        <v>350</v>
      </c>
      <c r="C20" s="16" t="s">
        <v>351</v>
      </c>
      <c r="D20" s="16" t="s">
        <v>322</v>
      </c>
      <c r="E20" s="16" t="s">
        <v>323</v>
      </c>
      <c r="F20" s="16" t="s">
        <v>352</v>
      </c>
      <c r="G20" s="16" t="s">
        <v>325</v>
      </c>
      <c r="H20" s="16" t="s">
        <v>159</v>
      </c>
      <c r="I20" s="16" t="s">
        <v>326</v>
      </c>
      <c r="J20" s="16" t="s">
        <v>327</v>
      </c>
      <c r="K20" s="16" t="s">
        <v>352</v>
      </c>
    </row>
    <row r="21" spans="1:11" ht="19.5" customHeight="1">
      <c r="A21" s="175" t="s">
        <v>349</v>
      </c>
      <c r="B21" s="16" t="s">
        <v>350</v>
      </c>
      <c r="C21" s="16" t="s">
        <v>351</v>
      </c>
      <c r="D21" s="16" t="s">
        <v>322</v>
      </c>
      <c r="E21" s="16" t="s">
        <v>329</v>
      </c>
      <c r="F21" s="16" t="s">
        <v>353</v>
      </c>
      <c r="G21" s="16" t="s">
        <v>331</v>
      </c>
      <c r="H21" s="16" t="s">
        <v>332</v>
      </c>
      <c r="I21" s="16" t="s">
        <v>333</v>
      </c>
      <c r="J21" s="16" t="s">
        <v>327</v>
      </c>
      <c r="K21" s="16" t="s">
        <v>354</v>
      </c>
    </row>
    <row r="22" spans="1:11" ht="19.5" customHeight="1">
      <c r="A22" s="175" t="s">
        <v>349</v>
      </c>
      <c r="B22" s="16" t="s">
        <v>350</v>
      </c>
      <c r="C22" s="16" t="s">
        <v>351</v>
      </c>
      <c r="D22" s="16" t="s">
        <v>335</v>
      </c>
      <c r="E22" s="16" t="s">
        <v>355</v>
      </c>
      <c r="F22" s="16" t="s">
        <v>356</v>
      </c>
      <c r="G22" s="16" t="s">
        <v>331</v>
      </c>
      <c r="H22" s="16" t="s">
        <v>332</v>
      </c>
      <c r="I22" s="16" t="s">
        <v>333</v>
      </c>
      <c r="J22" s="16" t="s">
        <v>327</v>
      </c>
      <c r="K22" s="16" t="s">
        <v>354</v>
      </c>
    </row>
    <row r="23" spans="1:11" ht="19.5" customHeight="1">
      <c r="A23" s="175" t="s">
        <v>349</v>
      </c>
      <c r="B23" s="16" t="s">
        <v>350</v>
      </c>
      <c r="C23" s="16" t="s">
        <v>351</v>
      </c>
      <c r="D23" s="16" t="s">
        <v>338</v>
      </c>
      <c r="E23" s="16" t="s">
        <v>339</v>
      </c>
      <c r="F23" s="16" t="s">
        <v>357</v>
      </c>
      <c r="G23" s="16" t="s">
        <v>331</v>
      </c>
      <c r="H23" s="16" t="s">
        <v>332</v>
      </c>
      <c r="I23" s="16" t="s">
        <v>333</v>
      </c>
      <c r="J23" s="16" t="s">
        <v>327</v>
      </c>
      <c r="K23" s="16" t="s">
        <v>354</v>
      </c>
    </row>
    <row r="24" spans="1:11" ht="19.5" customHeight="1">
      <c r="A24" s="175" t="s">
        <v>303</v>
      </c>
      <c r="B24" s="16" t="s">
        <v>302</v>
      </c>
      <c r="C24" s="16" t="s">
        <v>358</v>
      </c>
      <c r="D24" s="16" t="s">
        <v>322</v>
      </c>
      <c r="E24" s="16" t="s">
        <v>323</v>
      </c>
      <c r="F24" s="16" t="s">
        <v>359</v>
      </c>
      <c r="G24" s="16" t="s">
        <v>325</v>
      </c>
      <c r="H24" s="16" t="s">
        <v>360</v>
      </c>
      <c r="I24" s="16" t="s">
        <v>361</v>
      </c>
      <c r="J24" s="16" t="s">
        <v>327</v>
      </c>
      <c r="K24" s="16" t="s">
        <v>362</v>
      </c>
    </row>
    <row r="25" spans="1:11" ht="19.5" customHeight="1">
      <c r="A25" s="175" t="s">
        <v>303</v>
      </c>
      <c r="B25" s="16" t="s">
        <v>302</v>
      </c>
      <c r="C25" s="16" t="s">
        <v>358</v>
      </c>
      <c r="D25" s="16" t="s">
        <v>335</v>
      </c>
      <c r="E25" s="16" t="s">
        <v>336</v>
      </c>
      <c r="F25" s="16" t="s">
        <v>363</v>
      </c>
      <c r="G25" s="16" t="s">
        <v>325</v>
      </c>
      <c r="H25" s="16" t="s">
        <v>364</v>
      </c>
      <c r="I25" s="16" t="s">
        <v>333</v>
      </c>
      <c r="J25" s="16" t="s">
        <v>327</v>
      </c>
      <c r="K25" s="16" t="s">
        <v>365</v>
      </c>
    </row>
    <row r="26" spans="1:11" ht="19.5" customHeight="1">
      <c r="A26" s="175" t="s">
        <v>303</v>
      </c>
      <c r="B26" s="16" t="s">
        <v>302</v>
      </c>
      <c r="C26" s="16" t="s">
        <v>358</v>
      </c>
      <c r="D26" s="16" t="s">
        <v>338</v>
      </c>
      <c r="E26" s="16" t="s">
        <v>339</v>
      </c>
      <c r="F26" s="16" t="s">
        <v>366</v>
      </c>
      <c r="G26" s="16" t="s">
        <v>367</v>
      </c>
      <c r="H26" s="16" t="s">
        <v>332</v>
      </c>
      <c r="I26" s="16" t="s">
        <v>333</v>
      </c>
      <c r="J26" s="16" t="s">
        <v>327</v>
      </c>
      <c r="K26" s="16" t="s">
        <v>365</v>
      </c>
    </row>
    <row r="27" spans="1:11" ht="19.5" customHeight="1">
      <c r="A27" s="175" t="s">
        <v>300</v>
      </c>
      <c r="B27" s="16" t="s">
        <v>299</v>
      </c>
      <c r="C27" s="16" t="s">
        <v>368</v>
      </c>
      <c r="D27" s="16" t="s">
        <v>322</v>
      </c>
      <c r="E27" s="16" t="s">
        <v>323</v>
      </c>
      <c r="F27" s="16" t="s">
        <v>369</v>
      </c>
      <c r="G27" s="16" t="s">
        <v>367</v>
      </c>
      <c r="H27" s="16" t="s">
        <v>332</v>
      </c>
      <c r="I27" s="16" t="s">
        <v>333</v>
      </c>
      <c r="J27" s="16" t="s">
        <v>327</v>
      </c>
      <c r="K27" s="16" t="s">
        <v>370</v>
      </c>
    </row>
    <row r="28" spans="1:11" ht="19.5" customHeight="1">
      <c r="A28" s="175" t="s">
        <v>300</v>
      </c>
      <c r="B28" s="16" t="s">
        <v>299</v>
      </c>
      <c r="C28" s="16" t="s">
        <v>368</v>
      </c>
      <c r="D28" s="16" t="s">
        <v>335</v>
      </c>
      <c r="E28" s="16" t="s">
        <v>336</v>
      </c>
      <c r="F28" s="16" t="s">
        <v>371</v>
      </c>
      <c r="G28" s="16" t="s">
        <v>367</v>
      </c>
      <c r="H28" s="16" t="s">
        <v>332</v>
      </c>
      <c r="I28" s="16" t="s">
        <v>333</v>
      </c>
      <c r="J28" s="16" t="s">
        <v>327</v>
      </c>
      <c r="K28" s="16" t="s">
        <v>370</v>
      </c>
    </row>
    <row r="29" spans="1:11" ht="19.5" customHeight="1">
      <c r="A29" s="175" t="s">
        <v>300</v>
      </c>
      <c r="B29" s="16" t="s">
        <v>299</v>
      </c>
      <c r="C29" s="16" t="s">
        <v>368</v>
      </c>
      <c r="D29" s="16" t="s">
        <v>338</v>
      </c>
      <c r="E29" s="16" t="s">
        <v>339</v>
      </c>
      <c r="F29" s="16" t="s">
        <v>372</v>
      </c>
      <c r="G29" s="16" t="s">
        <v>367</v>
      </c>
      <c r="H29" s="16" t="s">
        <v>332</v>
      </c>
      <c r="I29" s="16" t="s">
        <v>333</v>
      </c>
      <c r="J29" s="16" t="s">
        <v>327</v>
      </c>
      <c r="K29" s="16" t="s">
        <v>370</v>
      </c>
    </row>
  </sheetData>
  <sheetProtection/>
  <mergeCells count="19">
    <mergeCell ref="B2:K2"/>
    <mergeCell ref="A8:A11"/>
    <mergeCell ref="A12:A15"/>
    <mergeCell ref="A16:A19"/>
    <mergeCell ref="A20:A23"/>
    <mergeCell ref="A24:A26"/>
    <mergeCell ref="A27:A29"/>
    <mergeCell ref="B8:B11"/>
    <mergeCell ref="B12:B15"/>
    <mergeCell ref="B16:B19"/>
    <mergeCell ref="B20:B23"/>
    <mergeCell ref="B24:B26"/>
    <mergeCell ref="B27:B29"/>
    <mergeCell ref="C8:C11"/>
    <mergeCell ref="C12:C15"/>
    <mergeCell ref="C16:C19"/>
    <mergeCell ref="C20:C23"/>
    <mergeCell ref="C24:C26"/>
    <mergeCell ref="C27:C29"/>
  </mergeCells>
  <printOptions/>
  <pageMargins left="0.75" right="0.75" top="1" bottom="1" header="0.5" footer="0.5"/>
  <pageSetup fitToHeight="0" fitToWidth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8"/>
  <sheetViews>
    <sheetView zoomScaleSheetLayoutView="100" workbookViewId="0" topLeftCell="A1">
      <selection activeCell="C12" sqref="C12"/>
    </sheetView>
  </sheetViews>
  <sheetFormatPr defaultColWidth="9.140625" defaultRowHeight="12" customHeight="1"/>
  <cols>
    <col min="1" max="1" width="38.00390625" style="0" customWidth="1"/>
    <col min="2" max="2" width="22.7109375" style="0" customWidth="1"/>
    <col min="3" max="3" width="17.57421875" style="0" customWidth="1"/>
    <col min="4" max="7" width="23.57421875" style="0" customWidth="1"/>
    <col min="8" max="8" width="21.8515625" style="0" customWidth="1"/>
    <col min="9" max="11" width="23.57421875" style="0" customWidth="1"/>
  </cols>
  <sheetData>
    <row r="1" ht="17.25" customHeight="1">
      <c r="K1" s="97" t="s">
        <v>373</v>
      </c>
    </row>
    <row r="2" spans="2:11" ht="28.5" customHeight="1">
      <c r="B2" s="161" t="s">
        <v>374</v>
      </c>
      <c r="C2" s="24"/>
      <c r="D2" s="24"/>
      <c r="E2" s="24"/>
      <c r="F2" s="24"/>
      <c r="G2" s="103"/>
      <c r="H2" s="24"/>
      <c r="I2" s="103"/>
      <c r="J2" s="103"/>
      <c r="K2" s="24"/>
    </row>
    <row r="3" spans="1:2" ht="17.25" customHeight="1">
      <c r="A3" t="str">
        <f>"单位名称："&amp;"师宗县人民政府办公室"</f>
        <v>单位名称：师宗县人民政府办公室</v>
      </c>
      <c r="B3" s="162"/>
    </row>
    <row r="4" spans="1:11" ht="44.25" customHeight="1">
      <c r="A4" s="163" t="s">
        <v>234</v>
      </c>
      <c r="B4" s="53" t="s">
        <v>309</v>
      </c>
      <c r="C4" s="53" t="s">
        <v>310</v>
      </c>
      <c r="D4" s="53" t="s">
        <v>311</v>
      </c>
      <c r="E4" s="53" t="s">
        <v>312</v>
      </c>
      <c r="F4" s="53" t="s">
        <v>313</v>
      </c>
      <c r="G4" s="80" t="s">
        <v>314</v>
      </c>
      <c r="H4" s="53" t="s">
        <v>315</v>
      </c>
      <c r="I4" s="80" t="s">
        <v>316</v>
      </c>
      <c r="J4" s="80" t="s">
        <v>317</v>
      </c>
      <c r="K4" s="53" t="s">
        <v>318</v>
      </c>
    </row>
    <row r="5" spans="1:11" ht="14.25" customHeight="1">
      <c r="A5" s="164">
        <v>1</v>
      </c>
      <c r="B5" s="165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6">
        <v>8</v>
      </c>
      <c r="I5" s="167">
        <v>8</v>
      </c>
      <c r="J5" s="166">
        <v>10</v>
      </c>
      <c r="K5" s="166">
        <v>11</v>
      </c>
    </row>
    <row r="6" spans="1:11" ht="42" customHeight="1">
      <c r="A6" s="17"/>
      <c r="B6" s="16"/>
      <c r="C6" s="168"/>
      <c r="D6" s="168"/>
      <c r="E6" s="168"/>
      <c r="F6" s="169"/>
      <c r="G6" s="170"/>
      <c r="H6" s="169"/>
      <c r="I6" s="170"/>
      <c r="J6" s="170"/>
      <c r="K6" s="169"/>
    </row>
    <row r="7" spans="1:11" ht="51.75" customHeight="1">
      <c r="A7" s="164"/>
      <c r="B7" s="16"/>
      <c r="C7" s="16"/>
      <c r="D7" s="16"/>
      <c r="E7" s="16"/>
      <c r="F7" s="16"/>
      <c r="G7" s="16"/>
      <c r="H7" s="16"/>
      <c r="I7" s="16"/>
      <c r="J7" s="16"/>
      <c r="K7" s="36"/>
    </row>
    <row r="8" ht="12" customHeight="1">
      <c r="A8" t="s">
        <v>375</v>
      </c>
    </row>
  </sheetData>
  <sheetProtection/>
  <mergeCells count="1">
    <mergeCell ref="B2:K2"/>
  </mergeCells>
  <printOptions/>
  <pageMargins left="0.75" right="0.75" top="1" bottom="1" header="0.5" footer="0.5"/>
  <pageSetup fitToHeight="0" fitToWidth="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10"/>
  <sheetViews>
    <sheetView zoomScaleSheetLayoutView="100" workbookViewId="0" topLeftCell="A1">
      <selection activeCell="C14" sqref="C14"/>
    </sheetView>
  </sheetViews>
  <sheetFormatPr defaultColWidth="9.140625" defaultRowHeight="14.25" customHeight="1"/>
  <cols>
    <col min="1" max="1" width="26.8515625" style="0" customWidth="1"/>
    <col min="2" max="2" width="34.28125" style="0" customWidth="1"/>
    <col min="3" max="3" width="30.421875" style="0" customWidth="1"/>
    <col min="4" max="4" width="28.7109375" style="0" customWidth="1"/>
    <col min="5" max="6" width="26.8515625" style="0" customWidth="1"/>
  </cols>
  <sheetData>
    <row r="1" spans="1:6" ht="12" customHeight="1">
      <c r="A1" s="139">
        <v>1</v>
      </c>
      <c r="B1" s="140">
        <v>0</v>
      </c>
      <c r="C1" s="139">
        <v>1</v>
      </c>
      <c r="D1" s="155"/>
      <c r="E1" s="155"/>
      <c r="F1" s="138" t="s">
        <v>376</v>
      </c>
    </row>
    <row r="2" spans="1:6" ht="26.25" customHeight="1">
      <c r="A2" s="143" t="s">
        <v>377</v>
      </c>
      <c r="B2" s="143" t="s">
        <v>377</v>
      </c>
      <c r="C2" s="144"/>
      <c r="D2" s="156"/>
      <c r="E2" s="156"/>
      <c r="F2" s="156"/>
    </row>
    <row r="3" spans="1:6" ht="13.5" customHeight="1">
      <c r="A3" s="5" t="str">
        <f>"单位名称："&amp;"师宗县人民政府办公室"</f>
        <v>单位名称：师宗县人民政府办公室</v>
      </c>
      <c r="B3" s="5" t="s">
        <v>378</v>
      </c>
      <c r="C3" s="139"/>
      <c r="D3" s="155"/>
      <c r="E3" s="155"/>
      <c r="F3" s="138" t="str">
        <f>"单位："&amp;"元"</f>
        <v>单位：元</v>
      </c>
    </row>
    <row r="4" spans="1:6" ht="19.5" customHeight="1">
      <c r="A4" s="94" t="s">
        <v>379</v>
      </c>
      <c r="B4" s="157" t="s">
        <v>46</v>
      </c>
      <c r="C4" s="94" t="s">
        <v>47</v>
      </c>
      <c r="D4" s="12" t="s">
        <v>380</v>
      </c>
      <c r="E4" s="12"/>
      <c r="F4" s="12"/>
    </row>
    <row r="5" spans="1:6" ht="18.75" customHeight="1">
      <c r="A5" s="94"/>
      <c r="B5" s="158"/>
      <c r="C5" s="94"/>
      <c r="D5" s="12" t="s">
        <v>28</v>
      </c>
      <c r="E5" s="12" t="s">
        <v>48</v>
      </c>
      <c r="F5" s="12" t="s">
        <v>49</v>
      </c>
    </row>
    <row r="6" spans="1:6" ht="23.25" customHeight="1">
      <c r="A6" s="80">
        <v>1</v>
      </c>
      <c r="B6" s="151" t="s">
        <v>133</v>
      </c>
      <c r="C6" s="80">
        <v>3</v>
      </c>
      <c r="D6" s="93">
        <v>4</v>
      </c>
      <c r="E6" s="93">
        <v>5</v>
      </c>
      <c r="F6" s="93">
        <v>6</v>
      </c>
    </row>
    <row r="7" spans="1:6" ht="23.25" customHeight="1">
      <c r="A7" s="16"/>
      <c r="B7" s="17"/>
      <c r="C7" s="17"/>
      <c r="D7" s="37"/>
      <c r="E7" s="37"/>
      <c r="F7" s="37"/>
    </row>
    <row r="8" spans="1:6" ht="24" customHeight="1">
      <c r="A8" s="17"/>
      <c r="B8" s="16"/>
      <c r="C8" s="16"/>
      <c r="D8" s="37"/>
      <c r="E8" s="37"/>
      <c r="F8" s="37"/>
    </row>
    <row r="9" spans="1:6" ht="18.75" customHeight="1">
      <c r="A9" s="159" t="s">
        <v>91</v>
      </c>
      <c r="B9" s="159" t="s">
        <v>91</v>
      </c>
      <c r="C9" s="160" t="s">
        <v>91</v>
      </c>
      <c r="D9" s="37"/>
      <c r="E9" s="37"/>
      <c r="F9" s="37"/>
    </row>
    <row r="10" ht="14.25" customHeight="1">
      <c r="A10" s="96" t="s">
        <v>381</v>
      </c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" footer="0.5"/>
  <pageSetup fitToHeight="0" fitToWidth="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10"/>
  <sheetViews>
    <sheetView zoomScaleSheetLayoutView="100" workbookViewId="0" topLeftCell="A1">
      <selection activeCell="C15" sqref="C15"/>
    </sheetView>
  </sheetViews>
  <sheetFormatPr defaultColWidth="9.140625" defaultRowHeight="14.25" customHeight="1"/>
  <cols>
    <col min="1" max="1" width="23.57421875" style="0" customWidth="1"/>
    <col min="2" max="2" width="30.421875" style="0" customWidth="1"/>
    <col min="3" max="3" width="26.140625" style="0" customWidth="1"/>
    <col min="4" max="4" width="25.28125" style="0" customWidth="1"/>
    <col min="5" max="6" width="23.57421875" style="0" customWidth="1"/>
  </cols>
  <sheetData>
    <row r="1" spans="1:6" ht="12" customHeight="1">
      <c r="A1" s="139">
        <v>1</v>
      </c>
      <c r="B1" s="140">
        <v>0</v>
      </c>
      <c r="C1" s="139">
        <v>1</v>
      </c>
      <c r="D1" s="141"/>
      <c r="E1" s="141"/>
      <c r="F1" s="142" t="s">
        <v>376</v>
      </c>
    </row>
    <row r="2" spans="1:6" ht="26.25" customHeight="1">
      <c r="A2" s="143" t="s">
        <v>382</v>
      </c>
      <c r="B2" s="143" t="s">
        <v>377</v>
      </c>
      <c r="C2" s="144"/>
      <c r="D2" s="145"/>
      <c r="E2" s="145"/>
      <c r="F2" s="145"/>
    </row>
    <row r="3" spans="1:6" ht="13.5" customHeight="1">
      <c r="A3" s="5" t="str">
        <f>"单位名称："&amp;"师宗县人民政府办公室"</f>
        <v>单位名称：师宗县人民政府办公室</v>
      </c>
      <c r="B3" s="146" t="s">
        <v>378</v>
      </c>
      <c r="C3" s="139"/>
      <c r="D3" s="141"/>
      <c r="E3" s="141"/>
      <c r="F3" s="138" t="str">
        <f>"单位："&amp;"元"</f>
        <v>单位：元</v>
      </c>
    </row>
    <row r="4" spans="1:6" ht="19.5" customHeight="1">
      <c r="A4" s="147" t="s">
        <v>379</v>
      </c>
      <c r="B4" s="148" t="s">
        <v>46</v>
      </c>
      <c r="C4" s="147" t="s">
        <v>47</v>
      </c>
      <c r="D4" s="44" t="s">
        <v>383</v>
      </c>
      <c r="E4" s="45"/>
      <c r="F4" s="46"/>
    </row>
    <row r="5" spans="1:6" ht="18.75" customHeight="1">
      <c r="A5" s="149"/>
      <c r="B5" s="150"/>
      <c r="C5" s="149"/>
      <c r="D5" s="29" t="s">
        <v>28</v>
      </c>
      <c r="E5" s="44" t="s">
        <v>48</v>
      </c>
      <c r="F5" s="29" t="s">
        <v>49</v>
      </c>
    </row>
    <row r="6" spans="1:6" ht="18.75" customHeight="1">
      <c r="A6" s="80">
        <v>1</v>
      </c>
      <c r="B6" s="151" t="s">
        <v>133</v>
      </c>
      <c r="C6" s="80">
        <v>3</v>
      </c>
      <c r="D6" s="93">
        <v>4</v>
      </c>
      <c r="E6" s="93">
        <v>5</v>
      </c>
      <c r="F6" s="93">
        <v>6</v>
      </c>
    </row>
    <row r="7" spans="1:6" ht="21" customHeight="1">
      <c r="A7" s="16"/>
      <c r="B7" s="152"/>
      <c r="C7" s="152"/>
      <c r="D7" s="37"/>
      <c r="E7" s="37"/>
      <c r="F7" s="37"/>
    </row>
    <row r="8" spans="1:6" ht="21" customHeight="1">
      <c r="A8" s="152"/>
      <c r="B8" s="16"/>
      <c r="C8" s="16"/>
      <c r="D8" s="37"/>
      <c r="E8" s="37"/>
      <c r="F8" s="37"/>
    </row>
    <row r="9" spans="1:6" ht="18.75" customHeight="1">
      <c r="A9" s="153" t="s">
        <v>91</v>
      </c>
      <c r="B9" s="153" t="s">
        <v>91</v>
      </c>
      <c r="C9" s="154" t="s">
        <v>91</v>
      </c>
      <c r="D9" s="37"/>
      <c r="E9" s="37"/>
      <c r="F9" s="37"/>
    </row>
    <row r="10" spans="1:3" ht="14.25" customHeight="1">
      <c r="A10" s="96" t="s">
        <v>384</v>
      </c>
      <c r="C10" s="96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" footer="0.5"/>
  <pageSetup fitToHeight="0" fitToWidth="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12"/>
  <sheetViews>
    <sheetView zoomScaleSheetLayoutView="100" workbookViewId="0" topLeftCell="A1">
      <selection activeCell="D13" sqref="D13"/>
    </sheetView>
  </sheetViews>
  <sheetFormatPr defaultColWidth="9.140625" defaultRowHeight="14.25" customHeight="1"/>
  <cols>
    <col min="1" max="2" width="23.57421875" style="0" customWidth="1"/>
    <col min="3" max="3" width="27.00390625" style="0" customWidth="1"/>
    <col min="4" max="5" width="23.57421875" style="0" customWidth="1"/>
    <col min="6" max="6" width="33.8515625" style="0" customWidth="1"/>
    <col min="7" max="8" width="20.140625" style="0" customWidth="1"/>
    <col min="9" max="9" width="25.28125" style="0" customWidth="1"/>
    <col min="10" max="12" width="27.00390625" style="0" customWidth="1"/>
    <col min="13" max="13" width="23.57421875" style="0" customWidth="1"/>
    <col min="14" max="14" width="30.421875" style="0" customWidth="1"/>
    <col min="15" max="15" width="27.00390625" style="0" customWidth="1"/>
    <col min="16" max="16" width="30.421875" style="0" customWidth="1"/>
    <col min="17" max="17" width="23.57421875" style="0" customWidth="1"/>
  </cols>
  <sheetData>
    <row r="1" spans="15:17" ht="13.5" customHeight="1">
      <c r="O1" s="97"/>
      <c r="P1" s="97"/>
      <c r="Q1" s="47" t="s">
        <v>385</v>
      </c>
    </row>
    <row r="2" spans="1:17" ht="27.75" customHeight="1">
      <c r="A2" s="48" t="s">
        <v>386</v>
      </c>
      <c r="B2" s="24"/>
      <c r="C2" s="24"/>
      <c r="D2" s="24"/>
      <c r="E2" s="24"/>
      <c r="F2" s="24"/>
      <c r="G2" s="24"/>
      <c r="H2" s="24"/>
      <c r="I2" s="24"/>
      <c r="J2" s="24"/>
      <c r="K2" s="103"/>
      <c r="L2" s="24"/>
      <c r="M2" s="24"/>
      <c r="N2" s="24"/>
      <c r="O2" s="103"/>
      <c r="P2" s="103"/>
      <c r="Q2" s="24"/>
    </row>
    <row r="3" spans="1:17" ht="18.75" customHeight="1">
      <c r="A3" s="49" t="str">
        <f>"单位名称："&amp;"师宗县人民政府办公室"</f>
        <v>单位名称：师宗县人民政府办公室</v>
      </c>
      <c r="B3" s="26"/>
      <c r="C3" s="26"/>
      <c r="D3" s="26"/>
      <c r="E3" s="26"/>
      <c r="F3" s="26"/>
      <c r="G3" s="26"/>
      <c r="H3" s="26"/>
      <c r="I3" s="26"/>
      <c r="J3" s="26"/>
      <c r="O3" s="121"/>
      <c r="P3" s="121"/>
      <c r="Q3" s="138" t="str">
        <f>"单位："&amp;"万元"</f>
        <v>单位：万元</v>
      </c>
    </row>
    <row r="4" spans="1:17" ht="15.75" customHeight="1">
      <c r="A4" s="28" t="s">
        <v>387</v>
      </c>
      <c r="B4" s="105" t="s">
        <v>388</v>
      </c>
      <c r="C4" s="105" t="s">
        <v>389</v>
      </c>
      <c r="D4" s="105" t="s">
        <v>390</v>
      </c>
      <c r="E4" s="105" t="s">
        <v>391</v>
      </c>
      <c r="F4" s="105" t="s">
        <v>392</v>
      </c>
      <c r="G4" s="51" t="s">
        <v>240</v>
      </c>
      <c r="H4" s="51"/>
      <c r="I4" s="51"/>
      <c r="J4" s="51"/>
      <c r="K4" s="122"/>
      <c r="L4" s="51"/>
      <c r="M4" s="51"/>
      <c r="N4" s="51"/>
      <c r="O4" s="123"/>
      <c r="P4" s="122"/>
      <c r="Q4" s="52"/>
    </row>
    <row r="5" spans="1:17" ht="17.25" customHeight="1">
      <c r="A5" s="31"/>
      <c r="B5" s="107"/>
      <c r="C5" s="107"/>
      <c r="D5" s="107"/>
      <c r="E5" s="107"/>
      <c r="F5" s="107"/>
      <c r="G5" s="107" t="s">
        <v>28</v>
      </c>
      <c r="H5" s="107" t="s">
        <v>31</v>
      </c>
      <c r="I5" s="107" t="s">
        <v>393</v>
      </c>
      <c r="J5" s="107" t="s">
        <v>394</v>
      </c>
      <c r="K5" s="108" t="s">
        <v>395</v>
      </c>
      <c r="L5" s="124" t="s">
        <v>35</v>
      </c>
      <c r="M5" s="124"/>
      <c r="N5" s="124"/>
      <c r="O5" s="125"/>
      <c r="P5" s="131"/>
      <c r="Q5" s="109"/>
    </row>
    <row r="6" spans="1:17" ht="54" customHeight="1">
      <c r="A6" s="34"/>
      <c r="B6" s="109"/>
      <c r="C6" s="109"/>
      <c r="D6" s="109"/>
      <c r="E6" s="109"/>
      <c r="F6" s="109"/>
      <c r="G6" s="109"/>
      <c r="H6" s="109" t="s">
        <v>30</v>
      </c>
      <c r="I6" s="109"/>
      <c r="J6" s="109"/>
      <c r="K6" s="110"/>
      <c r="L6" s="109" t="s">
        <v>30</v>
      </c>
      <c r="M6" s="109" t="s">
        <v>36</v>
      </c>
      <c r="N6" s="109" t="s">
        <v>249</v>
      </c>
      <c r="O6" s="81" t="s">
        <v>38</v>
      </c>
      <c r="P6" s="110" t="s">
        <v>39</v>
      </c>
      <c r="Q6" s="109" t="s">
        <v>40</v>
      </c>
    </row>
    <row r="7" spans="1:17" ht="15" customHeight="1">
      <c r="A7" s="35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3">
        <v>7</v>
      </c>
      <c r="H7" s="133">
        <v>8</v>
      </c>
      <c r="I7" s="133">
        <v>9</v>
      </c>
      <c r="J7" s="133">
        <v>10</v>
      </c>
      <c r="K7" s="133">
        <v>11</v>
      </c>
      <c r="L7" s="133">
        <v>12</v>
      </c>
      <c r="M7" s="133">
        <v>13</v>
      </c>
      <c r="N7" s="133">
        <v>14</v>
      </c>
      <c r="O7" s="133">
        <v>15</v>
      </c>
      <c r="P7" s="133">
        <v>16</v>
      </c>
      <c r="Q7" s="133">
        <v>17</v>
      </c>
    </row>
    <row r="8" spans="1:17" ht="21" customHeight="1">
      <c r="A8" s="16" t="s">
        <v>396</v>
      </c>
      <c r="B8" s="134"/>
      <c r="C8" s="134"/>
      <c r="D8" s="134"/>
      <c r="E8" s="135"/>
      <c r="F8" s="19">
        <v>65.4</v>
      </c>
      <c r="G8" s="19">
        <v>65.4</v>
      </c>
      <c r="H8" s="19">
        <v>65.4</v>
      </c>
      <c r="I8" s="19"/>
      <c r="J8" s="19"/>
      <c r="K8" s="19"/>
      <c r="L8" s="19"/>
      <c r="M8" s="19"/>
      <c r="N8" s="19"/>
      <c r="O8" s="19"/>
      <c r="P8" s="19"/>
      <c r="Q8" s="19"/>
    </row>
    <row r="9" spans="1:17" ht="25.5" customHeight="1">
      <c r="A9" s="16" t="s">
        <v>194</v>
      </c>
      <c r="B9" s="16" t="s">
        <v>397</v>
      </c>
      <c r="C9" s="16" t="s">
        <v>398</v>
      </c>
      <c r="D9" s="16" t="s">
        <v>399</v>
      </c>
      <c r="E9" s="16"/>
      <c r="F9" s="19">
        <v>12.6</v>
      </c>
      <c r="G9" s="19">
        <v>12.6</v>
      </c>
      <c r="H9" s="19">
        <v>12.6</v>
      </c>
      <c r="I9" s="19"/>
      <c r="J9" s="19"/>
      <c r="K9" s="19"/>
      <c r="L9" s="19"/>
      <c r="M9" s="19"/>
      <c r="N9" s="19"/>
      <c r="O9" s="19"/>
      <c r="P9" s="19"/>
      <c r="Q9" s="19"/>
    </row>
    <row r="10" spans="1:17" ht="25.5" customHeight="1">
      <c r="A10" s="16" t="s">
        <v>194</v>
      </c>
      <c r="B10" s="16" t="s">
        <v>400</v>
      </c>
      <c r="C10" s="16" t="s">
        <v>401</v>
      </c>
      <c r="D10" s="16" t="s">
        <v>399</v>
      </c>
      <c r="E10" s="16"/>
      <c r="F10" s="19">
        <v>19.8</v>
      </c>
      <c r="G10" s="19">
        <v>19.8</v>
      </c>
      <c r="H10" s="19">
        <v>19.8</v>
      </c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25.5" customHeight="1">
      <c r="A11" s="16" t="s">
        <v>194</v>
      </c>
      <c r="B11" s="16" t="s">
        <v>402</v>
      </c>
      <c r="C11" s="16" t="s">
        <v>403</v>
      </c>
      <c r="D11" s="16" t="s">
        <v>399</v>
      </c>
      <c r="E11" s="16"/>
      <c r="F11" s="19">
        <v>33</v>
      </c>
      <c r="G11" s="19">
        <v>33</v>
      </c>
      <c r="H11" s="19">
        <v>33</v>
      </c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21" customHeight="1">
      <c r="A12" s="136" t="s">
        <v>91</v>
      </c>
      <c r="B12" s="137"/>
      <c r="C12" s="137"/>
      <c r="D12" s="137"/>
      <c r="E12" s="135"/>
      <c r="F12" s="19">
        <v>65.4</v>
      </c>
      <c r="G12" s="19">
        <v>65.4</v>
      </c>
      <c r="H12" s="19">
        <v>65.4</v>
      </c>
      <c r="I12" s="19"/>
      <c r="J12" s="19"/>
      <c r="K12" s="19"/>
      <c r="L12" s="19"/>
      <c r="M12" s="19"/>
      <c r="N12" s="19"/>
      <c r="O12" s="19"/>
      <c r="P12" s="19"/>
      <c r="Q12" s="19"/>
    </row>
  </sheetData>
  <sheetProtection/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fitToHeight="0" fitToWidth="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R11"/>
  <sheetViews>
    <sheetView zoomScaleSheetLayoutView="100" workbookViewId="0" topLeftCell="A1">
      <selection activeCell="P14" sqref="P14"/>
    </sheetView>
  </sheetViews>
  <sheetFormatPr defaultColWidth="9.140625" defaultRowHeight="14.25" customHeight="1"/>
  <cols>
    <col min="1" max="1" width="23.57421875" style="0" customWidth="1"/>
    <col min="2" max="2" width="27.00390625" style="0" customWidth="1"/>
    <col min="3" max="3" width="28.28125" style="0" customWidth="1"/>
    <col min="4" max="4" width="23.57421875" style="0" customWidth="1"/>
    <col min="5" max="7" width="27.00390625" style="0" customWidth="1"/>
    <col min="8" max="9" width="20.140625" style="0" customWidth="1"/>
    <col min="10" max="10" width="25.28125" style="0" customWidth="1"/>
    <col min="11" max="13" width="27.00390625" style="0" customWidth="1"/>
    <col min="14" max="14" width="23.57421875" style="0" customWidth="1"/>
    <col min="15" max="15" width="30.421875" style="0" customWidth="1"/>
    <col min="16" max="16" width="27.00390625" style="0" customWidth="1"/>
    <col min="17" max="17" width="30.421875" style="0" customWidth="1"/>
    <col min="18" max="18" width="23.57421875" style="0" customWidth="1"/>
  </cols>
  <sheetData>
    <row r="1" spans="1:18" ht="13.5" customHeight="1">
      <c r="A1" s="100"/>
      <c r="B1" s="100"/>
      <c r="C1" s="100"/>
      <c r="D1" s="101"/>
      <c r="E1" s="101"/>
      <c r="F1" s="101"/>
      <c r="G1" s="101"/>
      <c r="H1" s="100"/>
      <c r="I1" s="100"/>
      <c r="J1" s="100"/>
      <c r="K1" s="100"/>
      <c r="L1" s="119"/>
      <c r="M1" s="100"/>
      <c r="N1" s="100"/>
      <c r="O1" s="100"/>
      <c r="P1" s="97"/>
      <c r="Q1" s="127"/>
      <c r="R1" s="128" t="s">
        <v>404</v>
      </c>
    </row>
    <row r="2" spans="1:18" ht="27.75" customHeight="1">
      <c r="A2" s="48" t="s">
        <v>405</v>
      </c>
      <c r="B2" s="102"/>
      <c r="C2" s="102"/>
      <c r="D2" s="103"/>
      <c r="E2" s="103"/>
      <c r="F2" s="103"/>
      <c r="G2" s="103"/>
      <c r="H2" s="102"/>
      <c r="I2" s="102"/>
      <c r="J2" s="102"/>
      <c r="K2" s="102"/>
      <c r="L2" s="120"/>
      <c r="M2" s="102"/>
      <c r="N2" s="102"/>
      <c r="O2" s="102"/>
      <c r="P2" s="103"/>
      <c r="Q2" s="120"/>
      <c r="R2" s="102"/>
    </row>
    <row r="3" spans="1:18" ht="18.75" customHeight="1">
      <c r="A3" s="104" t="str">
        <f>"单位名称："&amp;"师宗县人民政府办公室"</f>
        <v>单位名称：师宗县人民政府办公室</v>
      </c>
      <c r="B3" s="89"/>
      <c r="C3" s="89"/>
      <c r="D3" s="91"/>
      <c r="E3" s="91"/>
      <c r="F3" s="91"/>
      <c r="G3" s="91"/>
      <c r="H3" s="89"/>
      <c r="I3" s="89"/>
      <c r="J3" s="89"/>
      <c r="K3" s="89"/>
      <c r="L3" s="119"/>
      <c r="M3" s="100"/>
      <c r="N3" s="100"/>
      <c r="O3" s="100"/>
      <c r="P3" s="121"/>
      <c r="Q3" s="129"/>
      <c r="R3" s="130" t="str">
        <f>"单位："&amp;"万元"</f>
        <v>单位：万元</v>
      </c>
    </row>
    <row r="4" spans="1:18" ht="15.75" customHeight="1">
      <c r="A4" s="28" t="s">
        <v>387</v>
      </c>
      <c r="B4" s="105" t="s">
        <v>406</v>
      </c>
      <c r="C4" s="105" t="s">
        <v>407</v>
      </c>
      <c r="D4" s="106" t="s">
        <v>408</v>
      </c>
      <c r="E4" s="106" t="s">
        <v>409</v>
      </c>
      <c r="F4" s="106" t="s">
        <v>410</v>
      </c>
      <c r="G4" s="106" t="s">
        <v>411</v>
      </c>
      <c r="H4" s="51" t="s">
        <v>240</v>
      </c>
      <c r="I4" s="51"/>
      <c r="J4" s="51"/>
      <c r="K4" s="51"/>
      <c r="L4" s="122"/>
      <c r="M4" s="51"/>
      <c r="N4" s="51"/>
      <c r="O4" s="51"/>
      <c r="P4" s="123"/>
      <c r="Q4" s="122"/>
      <c r="R4" s="52"/>
    </row>
    <row r="5" spans="1:18" ht="17.25" customHeight="1">
      <c r="A5" s="31"/>
      <c r="B5" s="107"/>
      <c r="C5" s="107"/>
      <c r="D5" s="108"/>
      <c r="E5" s="108"/>
      <c r="F5" s="108"/>
      <c r="G5" s="108"/>
      <c r="H5" s="107" t="s">
        <v>28</v>
      </c>
      <c r="I5" s="107" t="s">
        <v>31</v>
      </c>
      <c r="J5" s="107" t="s">
        <v>393</v>
      </c>
      <c r="K5" s="107" t="s">
        <v>394</v>
      </c>
      <c r="L5" s="108" t="s">
        <v>395</v>
      </c>
      <c r="M5" s="124" t="s">
        <v>412</v>
      </c>
      <c r="N5" s="124"/>
      <c r="O5" s="124"/>
      <c r="P5" s="125"/>
      <c r="Q5" s="131"/>
      <c r="R5" s="109"/>
    </row>
    <row r="6" spans="1:18" ht="54" customHeight="1">
      <c r="A6" s="34"/>
      <c r="B6" s="109"/>
      <c r="C6" s="109"/>
      <c r="D6" s="110"/>
      <c r="E6" s="110"/>
      <c r="F6" s="110"/>
      <c r="G6" s="110"/>
      <c r="H6" s="109"/>
      <c r="I6" s="109" t="s">
        <v>30</v>
      </c>
      <c r="J6" s="109"/>
      <c r="K6" s="109"/>
      <c r="L6" s="110"/>
      <c r="M6" s="109" t="s">
        <v>30</v>
      </c>
      <c r="N6" s="109" t="s">
        <v>36</v>
      </c>
      <c r="O6" s="109" t="s">
        <v>249</v>
      </c>
      <c r="P6" s="81" t="s">
        <v>38</v>
      </c>
      <c r="Q6" s="110" t="s">
        <v>39</v>
      </c>
      <c r="R6" s="109" t="s">
        <v>40</v>
      </c>
    </row>
    <row r="7" spans="1:18" ht="15" customHeight="1">
      <c r="A7" s="34">
        <v>1</v>
      </c>
      <c r="B7" s="109">
        <v>2</v>
      </c>
      <c r="C7" s="109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  <c r="O7" s="110">
        <v>15</v>
      </c>
      <c r="P7" s="110">
        <v>16</v>
      </c>
      <c r="Q7" s="110">
        <v>17</v>
      </c>
      <c r="R7" s="110">
        <v>18</v>
      </c>
    </row>
    <row r="8" spans="1:18" ht="21" customHeight="1">
      <c r="A8" s="111" t="s">
        <v>413</v>
      </c>
      <c r="B8" s="111" t="s">
        <v>397</v>
      </c>
      <c r="C8" s="112" t="s">
        <v>414</v>
      </c>
      <c r="D8" s="113" t="s">
        <v>48</v>
      </c>
      <c r="E8" s="112" t="s">
        <v>415</v>
      </c>
      <c r="F8" s="112" t="s">
        <v>416</v>
      </c>
      <c r="G8" s="114" t="s">
        <v>397</v>
      </c>
      <c r="H8" s="18">
        <v>12.6</v>
      </c>
      <c r="I8" s="18">
        <v>12.6</v>
      </c>
      <c r="J8" s="37"/>
      <c r="K8" s="37"/>
      <c r="L8" s="37"/>
      <c r="M8" s="37"/>
      <c r="N8" s="37"/>
      <c r="O8" s="37"/>
      <c r="P8" s="37"/>
      <c r="Q8" s="37"/>
      <c r="R8" s="37"/>
    </row>
    <row r="9" spans="1:18" ht="21" customHeight="1">
      <c r="A9" s="111" t="s">
        <v>413</v>
      </c>
      <c r="B9" s="111" t="s">
        <v>400</v>
      </c>
      <c r="C9" s="112" t="s">
        <v>414</v>
      </c>
      <c r="D9" s="113" t="s">
        <v>48</v>
      </c>
      <c r="E9" s="112" t="s">
        <v>415</v>
      </c>
      <c r="F9" s="112" t="s">
        <v>416</v>
      </c>
      <c r="G9" s="111" t="s">
        <v>400</v>
      </c>
      <c r="H9" s="18">
        <v>19.8</v>
      </c>
      <c r="I9" s="18">
        <v>19.8</v>
      </c>
      <c r="J9" s="37"/>
      <c r="K9" s="37"/>
      <c r="L9" s="37"/>
      <c r="M9" s="37"/>
      <c r="N9" s="37"/>
      <c r="O9" s="37"/>
      <c r="P9" s="37"/>
      <c r="Q9" s="37"/>
      <c r="R9" s="37"/>
    </row>
    <row r="10" spans="1:18" ht="21" customHeight="1">
      <c r="A10" s="115" t="s">
        <v>413</v>
      </c>
      <c r="B10" s="115" t="s">
        <v>402</v>
      </c>
      <c r="C10" s="116" t="s">
        <v>414</v>
      </c>
      <c r="D10" s="117" t="s">
        <v>48</v>
      </c>
      <c r="E10" s="116" t="s">
        <v>415</v>
      </c>
      <c r="F10" s="116" t="s">
        <v>416</v>
      </c>
      <c r="G10" s="115" t="s">
        <v>402</v>
      </c>
      <c r="H10" s="18">
        <v>33</v>
      </c>
      <c r="I10" s="18">
        <v>33</v>
      </c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 ht="18" customHeight="1">
      <c r="A11" s="75" t="s">
        <v>28</v>
      </c>
      <c r="B11" s="75"/>
      <c r="C11" s="75"/>
      <c r="D11" s="74"/>
      <c r="E11" s="74"/>
      <c r="F11" s="74"/>
      <c r="G11" s="74"/>
      <c r="H11" s="118">
        <f>SUM(H8:H10)</f>
        <v>65.4</v>
      </c>
      <c r="I11" s="118">
        <f>SUM(I8:I10)</f>
        <v>65.4</v>
      </c>
      <c r="J11" s="74"/>
      <c r="K11" s="74"/>
      <c r="L11" s="74"/>
      <c r="M11" s="74"/>
      <c r="N11" s="74"/>
      <c r="O11" s="74"/>
      <c r="P11" s="74"/>
      <c r="Q11" s="74"/>
      <c r="R11" s="74"/>
    </row>
  </sheetData>
  <sheetProtection/>
  <mergeCells count="17">
    <mergeCell ref="A2:R2"/>
    <mergeCell ref="A3:C3"/>
    <mergeCell ref="H4:R4"/>
    <mergeCell ref="M5:R5"/>
    <mergeCell ref="A11:B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9"/>
  <sheetViews>
    <sheetView zoomScaleSheetLayoutView="100" workbookViewId="0" topLeftCell="A1">
      <selection activeCell="A13" sqref="A13"/>
    </sheetView>
  </sheetViews>
  <sheetFormatPr defaultColWidth="9.140625" defaultRowHeight="14.25" customHeight="1"/>
  <cols>
    <col min="1" max="1" width="37.7109375" style="0" customWidth="1"/>
    <col min="2" max="4" width="13.421875" style="0" customWidth="1"/>
    <col min="5" max="5" width="10.28125" style="0" customWidth="1"/>
    <col min="7" max="14" width="10.28125" style="0" customWidth="1"/>
  </cols>
  <sheetData>
    <row r="1" spans="4:14" ht="13.5" customHeight="1">
      <c r="D1" s="84"/>
      <c r="F1" s="85"/>
      <c r="N1" s="97" t="s">
        <v>417</v>
      </c>
    </row>
    <row r="2" spans="1:14" ht="35.25" customHeight="1">
      <c r="A2" s="86" t="s">
        <v>418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3" ht="24" customHeight="1">
      <c r="A3" s="88" t="str">
        <f>"单位名称："&amp;"师宗县人民政府办公室"</f>
        <v>单位名称：师宗县人民政府办公室</v>
      </c>
      <c r="B3" s="89"/>
      <c r="C3" s="89"/>
      <c r="D3" s="90"/>
      <c r="E3" s="89"/>
      <c r="F3" s="91"/>
      <c r="G3" s="89"/>
      <c r="H3" s="89"/>
      <c r="I3" s="89"/>
      <c r="J3" s="89"/>
      <c r="K3" s="26"/>
      <c r="L3" s="26"/>
      <c r="M3" s="98" t="str">
        <f>"单位："&amp;"元"</f>
        <v>单位：元</v>
      </c>
    </row>
    <row r="4" spans="1:14" ht="19.5" customHeight="1">
      <c r="A4" s="12" t="s">
        <v>419</v>
      </c>
      <c r="B4" s="12" t="s">
        <v>240</v>
      </c>
      <c r="C4" s="12"/>
      <c r="D4" s="12"/>
      <c r="E4" s="12" t="s">
        <v>420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ht="40.5" customHeight="1">
      <c r="A5" s="12"/>
      <c r="B5" s="12" t="s">
        <v>28</v>
      </c>
      <c r="C5" s="11" t="s">
        <v>31</v>
      </c>
      <c r="D5" s="92" t="s">
        <v>421</v>
      </c>
      <c r="E5" s="80" t="s">
        <v>422</v>
      </c>
      <c r="F5" s="80" t="s">
        <v>423</v>
      </c>
      <c r="G5" s="80" t="s">
        <v>424</v>
      </c>
      <c r="H5" s="80" t="s">
        <v>425</v>
      </c>
      <c r="I5" s="80" t="s">
        <v>426</v>
      </c>
      <c r="J5" s="80" t="s">
        <v>427</v>
      </c>
      <c r="K5" s="80" t="s">
        <v>428</v>
      </c>
      <c r="L5" s="80" t="s">
        <v>429</v>
      </c>
      <c r="M5" s="80" t="s">
        <v>430</v>
      </c>
      <c r="N5" s="80" t="s">
        <v>431</v>
      </c>
    </row>
    <row r="6" spans="1:14" ht="19.5" customHeight="1">
      <c r="A6" s="93">
        <v>1</v>
      </c>
      <c r="B6" s="93">
        <v>2</v>
      </c>
      <c r="C6" s="93">
        <v>3</v>
      </c>
      <c r="D6" s="12">
        <v>4</v>
      </c>
      <c r="E6" s="80">
        <v>5</v>
      </c>
      <c r="F6" s="93">
        <v>6</v>
      </c>
      <c r="G6" s="80">
        <v>7</v>
      </c>
      <c r="H6" s="94">
        <v>8</v>
      </c>
      <c r="I6" s="80">
        <v>9</v>
      </c>
      <c r="J6" s="80">
        <v>10</v>
      </c>
      <c r="K6" s="80">
        <v>11</v>
      </c>
      <c r="L6" s="94">
        <v>12</v>
      </c>
      <c r="M6" s="80">
        <v>13</v>
      </c>
      <c r="N6" s="99">
        <v>14</v>
      </c>
    </row>
    <row r="7" spans="1:14" ht="18.75" customHeight="1">
      <c r="A7" s="95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8.75" customHeight="1">
      <c r="A8" s="9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ht="14.25" customHeight="1">
      <c r="A9" s="96" t="s">
        <v>432</v>
      </c>
    </row>
  </sheetData>
  <sheetProtection/>
  <mergeCells count="6">
    <mergeCell ref="A2:N2"/>
    <mergeCell ref="A3:J3"/>
    <mergeCell ref="M3:N3"/>
    <mergeCell ref="B4:D4"/>
    <mergeCell ref="E4:N4"/>
    <mergeCell ref="A4:A5"/>
  </mergeCells>
  <printOptions/>
  <pageMargins left="0.75" right="0.75" top="1" bottom="1" header="0.5" footer="0.5"/>
  <pageSetup fitToHeight="0" fitToWidth="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J8"/>
  <sheetViews>
    <sheetView zoomScaleSheetLayoutView="100" workbookViewId="0" topLeftCell="A1">
      <selection activeCell="C15" sqref="C15"/>
    </sheetView>
  </sheetViews>
  <sheetFormatPr defaultColWidth="9.140625" defaultRowHeight="12" customHeight="1"/>
  <cols>
    <col min="1" max="1" width="26.421875" style="0" customWidth="1"/>
    <col min="2" max="5" width="26.8515625" style="0" customWidth="1"/>
    <col min="6" max="6" width="23.57421875" style="0" customWidth="1"/>
    <col min="7" max="7" width="25.00390625" style="0" customWidth="1"/>
    <col min="8" max="9" width="23.57421875" style="0" customWidth="1"/>
    <col min="10" max="10" width="26.8515625" style="0" customWidth="1"/>
  </cols>
  <sheetData>
    <row r="1" ht="12" customHeight="1">
      <c r="J1" s="83" t="s">
        <v>433</v>
      </c>
    </row>
    <row r="2" spans="1:10" ht="28.5" customHeight="1">
      <c r="A2" s="78" t="s">
        <v>434</v>
      </c>
      <c r="B2" s="4"/>
      <c r="C2" s="4"/>
      <c r="D2" s="4"/>
      <c r="E2" s="4"/>
      <c r="F2" s="79"/>
      <c r="G2" s="4"/>
      <c r="H2" s="79"/>
      <c r="I2" s="79"/>
      <c r="J2" s="4"/>
    </row>
    <row r="3" ht="17.25" customHeight="1">
      <c r="A3" s="5" t="str">
        <f>"单位名称："&amp;"师宗县人民政府办公室"</f>
        <v>单位名称：师宗县人民政府办公室</v>
      </c>
    </row>
    <row r="4" spans="1:10" ht="44.25" customHeight="1">
      <c r="A4" s="53" t="s">
        <v>309</v>
      </c>
      <c r="B4" s="53" t="s">
        <v>310</v>
      </c>
      <c r="C4" s="53" t="s">
        <v>311</v>
      </c>
      <c r="D4" s="53" t="s">
        <v>312</v>
      </c>
      <c r="E4" s="53" t="s">
        <v>313</v>
      </c>
      <c r="F4" s="80" t="s">
        <v>314</v>
      </c>
      <c r="G4" s="53" t="s">
        <v>315</v>
      </c>
      <c r="H4" s="80" t="s">
        <v>316</v>
      </c>
      <c r="I4" s="80" t="s">
        <v>317</v>
      </c>
      <c r="J4" s="53" t="s">
        <v>318</v>
      </c>
    </row>
    <row r="5" spans="1:10" ht="14.25" customHeight="1">
      <c r="A5" s="53">
        <v>1</v>
      </c>
      <c r="B5" s="80">
        <v>2</v>
      </c>
      <c r="C5" s="81">
        <v>3</v>
      </c>
      <c r="D5" s="81">
        <v>4</v>
      </c>
      <c r="E5" s="81">
        <v>5</v>
      </c>
      <c r="F5" s="81">
        <v>6</v>
      </c>
      <c r="G5" s="80">
        <v>7</v>
      </c>
      <c r="H5" s="81">
        <v>8</v>
      </c>
      <c r="I5" s="80">
        <v>9</v>
      </c>
      <c r="J5" s="80">
        <v>10</v>
      </c>
    </row>
    <row r="6" spans="1:10" ht="27.75" customHeight="1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0" ht="26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ht="12" customHeight="1">
      <c r="A8" s="82" t="s">
        <v>435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fitToHeight="0" fitToWidth="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11"/>
  <sheetViews>
    <sheetView zoomScaleSheetLayoutView="100" workbookViewId="0" topLeftCell="C1">
      <selection activeCell="G14" sqref="G14"/>
    </sheetView>
  </sheetViews>
  <sheetFormatPr defaultColWidth="9.140625" defaultRowHeight="12" customHeight="1"/>
  <cols>
    <col min="1" max="1" width="22.7109375" style="0" customWidth="1"/>
    <col min="2" max="2" width="24.57421875" style="0" customWidth="1"/>
    <col min="3" max="3" width="30.421875" style="0" customWidth="1"/>
    <col min="4" max="5" width="23.57421875" style="0" customWidth="1"/>
    <col min="6" max="8" width="32.140625" style="0" customWidth="1"/>
  </cols>
  <sheetData>
    <row r="1" ht="14.25" customHeight="1">
      <c r="H1" s="47" t="s">
        <v>436</v>
      </c>
    </row>
    <row r="2" spans="1:8" ht="28.5" customHeight="1">
      <c r="A2" s="48" t="s">
        <v>437</v>
      </c>
      <c r="B2" s="24"/>
      <c r="C2" s="24"/>
      <c r="D2" s="24"/>
      <c r="E2" s="24"/>
      <c r="F2" s="24"/>
      <c r="G2" s="24"/>
      <c r="H2" s="24"/>
    </row>
    <row r="3" spans="1:2" ht="13.5" customHeight="1">
      <c r="A3" s="49" t="str">
        <f>"单位名称："&amp;"师宗县人民政府办公室"</f>
        <v>单位名称：师宗县人民政府办公室</v>
      </c>
      <c r="B3" s="25"/>
    </row>
    <row r="4" spans="1:8" ht="18" customHeight="1">
      <c r="A4" s="28" t="s">
        <v>379</v>
      </c>
      <c r="B4" s="28" t="s">
        <v>438</v>
      </c>
      <c r="C4" s="28" t="s">
        <v>439</v>
      </c>
      <c r="D4" s="28" t="s">
        <v>440</v>
      </c>
      <c r="E4" s="28" t="s">
        <v>441</v>
      </c>
      <c r="F4" s="50" t="s">
        <v>442</v>
      </c>
      <c r="G4" s="51"/>
      <c r="H4" s="52"/>
    </row>
    <row r="5" spans="1:8" ht="18" customHeight="1">
      <c r="A5" s="34"/>
      <c r="B5" s="34"/>
      <c r="C5" s="34"/>
      <c r="D5" s="34"/>
      <c r="E5" s="34"/>
      <c r="F5" s="53" t="s">
        <v>391</v>
      </c>
      <c r="G5" s="53" t="s">
        <v>443</v>
      </c>
      <c r="H5" s="53" t="s">
        <v>444</v>
      </c>
    </row>
    <row r="6" spans="1:8" ht="21" customHeight="1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4">
        <v>6</v>
      </c>
      <c r="G6" s="53">
        <v>7</v>
      </c>
      <c r="H6" s="53">
        <v>8</v>
      </c>
    </row>
    <row r="7" spans="1:8" ht="24.75" customHeight="1">
      <c r="A7" s="55" t="s">
        <v>42</v>
      </c>
      <c r="B7" s="56" t="s">
        <v>445</v>
      </c>
      <c r="C7" s="57" t="s">
        <v>446</v>
      </c>
      <c r="D7" s="58" t="s">
        <v>447</v>
      </c>
      <c r="E7" s="59" t="s">
        <v>448</v>
      </c>
      <c r="F7" s="60" t="s">
        <v>145</v>
      </c>
      <c r="G7" s="61">
        <v>0.5</v>
      </c>
      <c r="H7" s="62">
        <f aca="true" t="shared" si="0" ref="H7:H10">F7*G7</f>
        <v>3.5</v>
      </c>
    </row>
    <row r="8" spans="1:8" ht="24" customHeight="1">
      <c r="A8" s="55" t="s">
        <v>42</v>
      </c>
      <c r="B8" s="56" t="s">
        <v>449</v>
      </c>
      <c r="C8" s="57" t="s">
        <v>450</v>
      </c>
      <c r="D8" s="58" t="s">
        <v>451</v>
      </c>
      <c r="E8" s="59" t="s">
        <v>452</v>
      </c>
      <c r="F8" s="60" t="s">
        <v>136</v>
      </c>
      <c r="G8" s="61">
        <v>0.4</v>
      </c>
      <c r="H8" s="62">
        <f t="shared" si="0"/>
        <v>2</v>
      </c>
    </row>
    <row r="9" spans="1:8" ht="25.5" customHeight="1">
      <c r="A9" s="55" t="s">
        <v>42</v>
      </c>
      <c r="B9" s="56" t="s">
        <v>449</v>
      </c>
      <c r="C9" s="63" t="s">
        <v>453</v>
      </c>
      <c r="D9" s="58" t="s">
        <v>454</v>
      </c>
      <c r="E9" s="59" t="s">
        <v>452</v>
      </c>
      <c r="F9" s="64">
        <v>3</v>
      </c>
      <c r="G9" s="61">
        <v>0.45</v>
      </c>
      <c r="H9" s="62">
        <f t="shared" si="0"/>
        <v>1.35</v>
      </c>
    </row>
    <row r="10" spans="1:8" ht="25.5" customHeight="1">
      <c r="A10" s="65" t="s">
        <v>42</v>
      </c>
      <c r="B10" s="66" t="s">
        <v>445</v>
      </c>
      <c r="C10" s="67" t="s">
        <v>455</v>
      </c>
      <c r="D10" s="68" t="s">
        <v>456</v>
      </c>
      <c r="E10" s="69" t="s">
        <v>448</v>
      </c>
      <c r="F10" s="70">
        <v>3</v>
      </c>
      <c r="G10" s="71">
        <v>0.6</v>
      </c>
      <c r="H10" s="72">
        <f t="shared" si="0"/>
        <v>1.7999999999999998</v>
      </c>
    </row>
    <row r="11" spans="1:8" ht="25.5" customHeight="1">
      <c r="A11" s="73" t="s">
        <v>28</v>
      </c>
      <c r="B11" s="74"/>
      <c r="C11" s="74"/>
      <c r="D11" s="74"/>
      <c r="E11" s="75"/>
      <c r="F11" s="76">
        <v>18</v>
      </c>
      <c r="G11" s="77">
        <f>SUM(G7:G10)</f>
        <v>1.9500000000000002</v>
      </c>
      <c r="H11" s="77">
        <f>SUM(H7:H10)</f>
        <v>8.649999999999999</v>
      </c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0" fitToWidth="0" orientation="portrait" paperSize="9"/>
  <ignoredErrors>
    <ignoredError sqref="F7:F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11"/>
  <sheetViews>
    <sheetView zoomScaleSheetLayoutView="100" workbookViewId="0" topLeftCell="A1">
      <selection activeCell="K3" sqref="K3"/>
    </sheetView>
  </sheetViews>
  <sheetFormatPr defaultColWidth="9.140625" defaultRowHeight="14.25" customHeight="1"/>
  <cols>
    <col min="1" max="3" width="23.57421875" style="0" customWidth="1"/>
    <col min="4" max="7" width="27.00390625" style="0" customWidth="1"/>
    <col min="8" max="8" width="20.140625" style="0" customWidth="1"/>
    <col min="9" max="9" width="33.8515625" style="0" customWidth="1"/>
    <col min="10" max="10" width="32.140625" style="0" customWidth="1"/>
    <col min="11" max="11" width="17.57421875" style="0" customWidth="1"/>
  </cols>
  <sheetData>
    <row r="1" spans="4:11" ht="13.5" customHeight="1">
      <c r="D1" s="23"/>
      <c r="E1" s="23"/>
      <c r="F1" s="23"/>
      <c r="G1" s="23"/>
      <c r="K1" s="42" t="s">
        <v>457</v>
      </c>
    </row>
    <row r="2" spans="1:11" ht="27.75" customHeight="1">
      <c r="A2" s="24" t="s">
        <v>458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3.5" customHeight="1">
      <c r="A3" s="5" t="str">
        <f>"单位名称："&amp;"师宗县人民政府办公室"</f>
        <v>单位名称：师宗县人民政府办公室</v>
      </c>
      <c r="B3" s="25"/>
      <c r="C3" s="25"/>
      <c r="D3" s="25"/>
      <c r="E3" s="25"/>
      <c r="F3" s="25"/>
      <c r="G3" s="25"/>
      <c r="H3" s="26"/>
      <c r="I3" s="26"/>
      <c r="J3" s="26"/>
      <c r="K3" s="43" t="s">
        <v>459</v>
      </c>
    </row>
    <row r="4" spans="1:11" ht="21.75" customHeight="1">
      <c r="A4" s="27" t="s">
        <v>290</v>
      </c>
      <c r="B4" s="27" t="s">
        <v>235</v>
      </c>
      <c r="C4" s="27" t="s">
        <v>233</v>
      </c>
      <c r="D4" s="28" t="s">
        <v>236</v>
      </c>
      <c r="E4" s="28" t="s">
        <v>237</v>
      </c>
      <c r="F4" s="28" t="s">
        <v>291</v>
      </c>
      <c r="G4" s="28" t="s">
        <v>292</v>
      </c>
      <c r="H4" s="29" t="s">
        <v>28</v>
      </c>
      <c r="I4" s="44" t="s">
        <v>460</v>
      </c>
      <c r="J4" s="45"/>
      <c r="K4" s="46"/>
    </row>
    <row r="5" spans="1:11" ht="21.75" customHeight="1">
      <c r="A5" s="30"/>
      <c r="B5" s="30"/>
      <c r="C5" s="30"/>
      <c r="D5" s="31"/>
      <c r="E5" s="31"/>
      <c r="F5" s="31"/>
      <c r="G5" s="31"/>
      <c r="H5" s="32"/>
      <c r="I5" s="28" t="s">
        <v>31</v>
      </c>
      <c r="J5" s="28" t="s">
        <v>32</v>
      </c>
      <c r="K5" s="28" t="s">
        <v>33</v>
      </c>
    </row>
    <row r="6" spans="1:11" ht="40.5" customHeight="1">
      <c r="A6" s="33"/>
      <c r="B6" s="33"/>
      <c r="C6" s="33"/>
      <c r="D6" s="34"/>
      <c r="E6" s="34"/>
      <c r="F6" s="34"/>
      <c r="G6" s="34"/>
      <c r="H6" s="35"/>
      <c r="I6" s="34" t="s">
        <v>30</v>
      </c>
      <c r="J6" s="34"/>
      <c r="K6" s="34"/>
    </row>
    <row r="7" spans="1:11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5">
        <v>10</v>
      </c>
      <c r="K7" s="15">
        <v>11</v>
      </c>
    </row>
    <row r="8" spans="1:11" ht="18.75" customHeight="1">
      <c r="A8" s="36"/>
      <c r="B8" s="16"/>
      <c r="C8" s="36"/>
      <c r="D8" s="36"/>
      <c r="E8" s="36"/>
      <c r="F8" s="36"/>
      <c r="G8" s="36"/>
      <c r="H8" s="37"/>
      <c r="I8" s="37"/>
      <c r="J8" s="37"/>
      <c r="K8" s="37"/>
    </row>
    <row r="9" spans="1:11" ht="18.75" customHeight="1">
      <c r="A9" s="16"/>
      <c r="B9" s="16"/>
      <c r="C9" s="16"/>
      <c r="D9" s="16"/>
      <c r="E9" s="16"/>
      <c r="F9" s="16"/>
      <c r="G9" s="16"/>
      <c r="H9" s="37"/>
      <c r="I9" s="37"/>
      <c r="J9" s="37"/>
      <c r="K9" s="37"/>
    </row>
    <row r="10" spans="1:11" ht="18.75" customHeight="1">
      <c r="A10" s="38" t="s">
        <v>91</v>
      </c>
      <c r="B10" s="39"/>
      <c r="C10" s="39"/>
      <c r="D10" s="39"/>
      <c r="E10" s="39"/>
      <c r="F10" s="39"/>
      <c r="G10" s="40"/>
      <c r="H10" s="37"/>
      <c r="I10" s="37"/>
      <c r="J10" s="37"/>
      <c r="K10" s="37"/>
    </row>
    <row r="11" ht="14.25" customHeight="1">
      <c r="A11" s="41" t="s">
        <v>461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"/>
  <sheetViews>
    <sheetView zoomScaleSheetLayoutView="100" workbookViewId="0" topLeftCell="A1">
      <selection activeCell="E8" sqref="E8:E10"/>
    </sheetView>
  </sheetViews>
  <sheetFormatPr defaultColWidth="8.00390625" defaultRowHeight="14.25" customHeight="1" outlineLevelRow="1"/>
  <cols>
    <col min="1" max="1" width="25.28125" style="0" customWidth="1"/>
    <col min="2" max="2" width="33.57421875" style="0" customWidth="1"/>
    <col min="3" max="8" width="12.57421875" style="0" customWidth="1"/>
    <col min="9" max="9" width="11.7109375" style="0" customWidth="1"/>
    <col min="10" max="14" width="12.57421875" style="0" customWidth="1"/>
    <col min="15" max="15" width="15.8515625" style="0" customWidth="1"/>
    <col min="16" max="16" width="9.57421875" style="0" customWidth="1"/>
    <col min="17" max="17" width="21.28125" style="0" customWidth="1"/>
    <col min="18" max="18" width="10.57421875" style="0" customWidth="1"/>
    <col min="19" max="20" width="10.140625" style="0" customWidth="1"/>
  </cols>
  <sheetData>
    <row r="1" spans="9:20" ht="14.25" customHeight="1">
      <c r="I1" s="101"/>
      <c r="O1" s="101"/>
      <c r="P1" s="101"/>
      <c r="Q1" s="101"/>
      <c r="R1" s="101"/>
      <c r="S1" s="129" t="s">
        <v>23</v>
      </c>
      <c r="T1" s="42" t="s">
        <v>23</v>
      </c>
    </row>
    <row r="2" spans="1:20" ht="36" customHeight="1">
      <c r="A2" s="305" t="s">
        <v>24</v>
      </c>
      <c r="B2" s="24"/>
      <c r="C2" s="24"/>
      <c r="D2" s="24"/>
      <c r="E2" s="24"/>
      <c r="F2" s="24"/>
      <c r="G2" s="24"/>
      <c r="H2" s="24"/>
      <c r="I2" s="103"/>
      <c r="J2" s="24"/>
      <c r="K2" s="24"/>
      <c r="L2" s="24"/>
      <c r="M2" s="24"/>
      <c r="N2" s="24"/>
      <c r="O2" s="103"/>
      <c r="P2" s="103"/>
      <c r="Q2" s="103"/>
      <c r="R2" s="103"/>
      <c r="S2" s="24"/>
      <c r="T2" s="103"/>
    </row>
    <row r="3" spans="1:20" ht="20.25" customHeight="1">
      <c r="A3" s="49" t="str">
        <f>"单位名称："&amp;"师宗县人民政府办公室"</f>
        <v>单位名称：师宗县人民政府办公室</v>
      </c>
      <c r="B3" s="26"/>
      <c r="C3" s="26"/>
      <c r="D3" s="26"/>
      <c r="E3" s="26"/>
      <c r="F3" s="26"/>
      <c r="G3" s="26"/>
      <c r="H3" s="26"/>
      <c r="I3" s="91"/>
      <c r="J3" s="26"/>
      <c r="K3" s="26"/>
      <c r="L3" s="26"/>
      <c r="M3" s="26"/>
      <c r="N3" s="26"/>
      <c r="O3" s="91"/>
      <c r="P3" s="91"/>
      <c r="Q3" s="91"/>
      <c r="R3" s="91"/>
      <c r="S3" s="129" t="str">
        <f>"单位："&amp;"万元"</f>
        <v>单位：万元</v>
      </c>
      <c r="T3" s="327" t="s">
        <v>25</v>
      </c>
    </row>
    <row r="4" spans="1:20" ht="18.75" customHeight="1">
      <c r="A4" s="306" t="s">
        <v>26</v>
      </c>
      <c r="B4" s="307" t="s">
        <v>27</v>
      </c>
      <c r="C4" s="307" t="s">
        <v>28</v>
      </c>
      <c r="D4" s="308" t="s">
        <v>29</v>
      </c>
      <c r="E4" s="309"/>
      <c r="F4" s="309"/>
      <c r="G4" s="309"/>
      <c r="H4" s="309"/>
      <c r="I4" s="319"/>
      <c r="J4" s="309"/>
      <c r="K4" s="309"/>
      <c r="L4" s="309"/>
      <c r="M4" s="309"/>
      <c r="N4" s="320"/>
      <c r="O4" s="308" t="s">
        <v>19</v>
      </c>
      <c r="P4" s="308"/>
      <c r="Q4" s="308"/>
      <c r="R4" s="308"/>
      <c r="S4" s="309"/>
      <c r="T4" s="328"/>
    </row>
    <row r="5" spans="1:20" ht="24.75" customHeight="1">
      <c r="A5" s="310"/>
      <c r="B5" s="311"/>
      <c r="C5" s="311"/>
      <c r="D5" s="311" t="s">
        <v>30</v>
      </c>
      <c r="E5" s="311" t="s">
        <v>31</v>
      </c>
      <c r="F5" s="311" t="s">
        <v>32</v>
      </c>
      <c r="G5" s="311" t="s">
        <v>33</v>
      </c>
      <c r="H5" s="311" t="s">
        <v>34</v>
      </c>
      <c r="I5" s="321" t="s">
        <v>35</v>
      </c>
      <c r="J5" s="322"/>
      <c r="K5" s="322"/>
      <c r="L5" s="322"/>
      <c r="M5" s="322"/>
      <c r="N5" s="323"/>
      <c r="O5" s="324" t="s">
        <v>30</v>
      </c>
      <c r="P5" s="324" t="s">
        <v>31</v>
      </c>
      <c r="Q5" s="306" t="s">
        <v>32</v>
      </c>
      <c r="R5" s="307" t="s">
        <v>33</v>
      </c>
      <c r="S5" s="329" t="s">
        <v>34</v>
      </c>
      <c r="T5" s="307" t="s">
        <v>35</v>
      </c>
    </row>
    <row r="6" spans="1:20" ht="24.75" customHeight="1">
      <c r="A6" s="312"/>
      <c r="B6" s="313"/>
      <c r="C6" s="313"/>
      <c r="D6" s="313"/>
      <c r="E6" s="313"/>
      <c r="F6" s="313"/>
      <c r="G6" s="313"/>
      <c r="H6" s="313"/>
      <c r="I6" s="15" t="s">
        <v>30</v>
      </c>
      <c r="J6" s="325" t="s">
        <v>36</v>
      </c>
      <c r="K6" s="325" t="s">
        <v>37</v>
      </c>
      <c r="L6" s="325" t="s">
        <v>38</v>
      </c>
      <c r="M6" s="325" t="s">
        <v>39</v>
      </c>
      <c r="N6" s="325" t="s">
        <v>40</v>
      </c>
      <c r="O6" s="326"/>
      <c r="P6" s="326"/>
      <c r="Q6" s="330"/>
      <c r="R6" s="326"/>
      <c r="S6" s="313"/>
      <c r="T6" s="313"/>
    </row>
    <row r="7" spans="1:20" ht="16.5" customHeight="1">
      <c r="A7" s="314">
        <v>1</v>
      </c>
      <c r="B7" s="13">
        <v>2</v>
      </c>
      <c r="C7" s="13">
        <v>3</v>
      </c>
      <c r="D7" s="13">
        <v>4</v>
      </c>
      <c r="E7" s="315">
        <v>5</v>
      </c>
      <c r="F7" s="316">
        <v>6</v>
      </c>
      <c r="G7" s="316">
        <v>7</v>
      </c>
      <c r="H7" s="315">
        <v>8</v>
      </c>
      <c r="I7" s="315">
        <v>9</v>
      </c>
      <c r="J7" s="316">
        <v>10</v>
      </c>
      <c r="K7" s="316">
        <v>11</v>
      </c>
      <c r="L7" s="315">
        <v>12</v>
      </c>
      <c r="M7" s="315">
        <v>13</v>
      </c>
      <c r="N7" s="316">
        <v>14</v>
      </c>
      <c r="O7" s="316">
        <v>15</v>
      </c>
      <c r="P7" s="315">
        <v>16</v>
      </c>
      <c r="Q7" s="331">
        <v>17</v>
      </c>
      <c r="R7" s="332">
        <v>18</v>
      </c>
      <c r="S7" s="332">
        <v>19</v>
      </c>
      <c r="T7" s="332">
        <v>20</v>
      </c>
    </row>
    <row r="8" spans="1:20" ht="16.5" customHeight="1">
      <c r="A8" s="16" t="s">
        <v>41</v>
      </c>
      <c r="B8" s="16" t="s">
        <v>42</v>
      </c>
      <c r="C8" s="18">
        <v>1072.58</v>
      </c>
      <c r="D8" s="18">
        <v>1072.58</v>
      </c>
      <c r="E8" s="18">
        <v>1072.58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37"/>
      <c r="T8" s="37"/>
    </row>
    <row r="9" spans="1:20" ht="16.5" customHeight="1" outlineLevel="1">
      <c r="A9" s="176" t="s">
        <v>43</v>
      </c>
      <c r="B9" s="176" t="s">
        <v>42</v>
      </c>
      <c r="C9" s="18">
        <v>1072.58</v>
      </c>
      <c r="D9" s="18">
        <v>1072.58</v>
      </c>
      <c r="E9" s="18">
        <v>1072.58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6"/>
      <c r="T9" s="16"/>
    </row>
    <row r="10" spans="1:20" ht="12.75" customHeight="1">
      <c r="A10" s="317" t="s">
        <v>28</v>
      </c>
      <c r="B10" s="318"/>
      <c r="C10" s="18">
        <v>1072.58</v>
      </c>
      <c r="D10" s="18">
        <v>1072.58</v>
      </c>
      <c r="E10" s="18">
        <v>1072.58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37"/>
      <c r="T10" s="37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fitToHeight="0" fitToWidth="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15"/>
  <sheetViews>
    <sheetView zoomScaleSheetLayoutView="100" workbookViewId="0" topLeftCell="A1">
      <selection activeCell="G5" sqref="G5:G6"/>
    </sheetView>
  </sheetViews>
  <sheetFormatPr defaultColWidth="9.140625" defaultRowHeight="14.25" customHeight="1"/>
  <cols>
    <col min="1" max="1" width="27.421875" style="0" customWidth="1"/>
    <col min="2" max="2" width="30.7109375" style="0" customWidth="1"/>
    <col min="3" max="3" width="27.421875" style="0" customWidth="1"/>
    <col min="4" max="4" width="26.8515625" style="0" customWidth="1"/>
    <col min="5" max="5" width="30.421875" style="1" customWidth="1"/>
    <col min="6" max="7" width="30.421875" style="0" customWidth="1"/>
  </cols>
  <sheetData>
    <row r="1" spans="4:7" ht="13.5" customHeight="1">
      <c r="D1" s="2"/>
      <c r="G1" s="3" t="s">
        <v>462</v>
      </c>
    </row>
    <row r="2" spans="1:7" ht="27.75" customHeight="1">
      <c r="A2" s="4" t="s">
        <v>463</v>
      </c>
      <c r="B2" s="4"/>
      <c r="C2" s="4"/>
      <c r="D2" s="4"/>
      <c r="E2" s="4"/>
      <c r="F2" s="4"/>
      <c r="G2" s="4"/>
    </row>
    <row r="3" spans="1:7" ht="13.5" customHeight="1">
      <c r="A3" s="5" t="str">
        <f>"单位名称："&amp;"师宗县人民政府办公室"</f>
        <v>单位名称：师宗县人民政府办公室</v>
      </c>
      <c r="B3" s="6"/>
      <c r="C3" s="6"/>
      <c r="D3" s="6"/>
      <c r="E3" s="7"/>
      <c r="F3" s="8"/>
      <c r="G3" s="9" t="str">
        <f>"单位："&amp;"万元"</f>
        <v>单位：万元</v>
      </c>
    </row>
    <row r="4" spans="1:7" ht="21.75" customHeight="1">
      <c r="A4" s="10" t="s">
        <v>233</v>
      </c>
      <c r="B4" s="10" t="s">
        <v>290</v>
      </c>
      <c r="C4" s="10" t="s">
        <v>235</v>
      </c>
      <c r="D4" s="11" t="s">
        <v>464</v>
      </c>
      <c r="E4" s="12" t="s">
        <v>31</v>
      </c>
      <c r="F4" s="12"/>
      <c r="G4" s="12"/>
    </row>
    <row r="5" spans="1:7" ht="21.75" customHeight="1">
      <c r="A5" s="10"/>
      <c r="B5" s="10"/>
      <c r="C5" s="10"/>
      <c r="D5" s="11"/>
      <c r="E5" s="12" t="s">
        <v>465</v>
      </c>
      <c r="F5" s="11" t="s">
        <v>466</v>
      </c>
      <c r="G5" s="11" t="s">
        <v>467</v>
      </c>
    </row>
    <row r="6" spans="1:7" ht="40.5" customHeight="1">
      <c r="A6" s="10"/>
      <c r="B6" s="10"/>
      <c r="C6" s="10"/>
      <c r="D6" s="11"/>
      <c r="E6" s="12"/>
      <c r="F6" s="11" t="s">
        <v>30</v>
      </c>
      <c r="G6" s="11"/>
    </row>
    <row r="7" spans="1:7" ht="15.75" customHeight="1">
      <c r="A7" s="13">
        <v>1</v>
      </c>
      <c r="B7" s="13">
        <v>2</v>
      </c>
      <c r="C7" s="13">
        <v>3</v>
      </c>
      <c r="D7" s="13">
        <v>4</v>
      </c>
      <c r="E7" s="14">
        <v>8</v>
      </c>
      <c r="F7" s="13">
        <v>9</v>
      </c>
      <c r="G7" s="15">
        <v>10</v>
      </c>
    </row>
    <row r="8" spans="1:7" ht="26.25" customHeight="1">
      <c r="A8" s="16" t="s">
        <v>42</v>
      </c>
      <c r="B8" s="17"/>
      <c r="C8" s="17"/>
      <c r="D8" s="17"/>
      <c r="E8" s="18">
        <v>211.50128</v>
      </c>
      <c r="F8" s="19"/>
      <c r="G8" s="19"/>
    </row>
    <row r="9" spans="1:7" ht="24.75" customHeight="1">
      <c r="A9" s="17"/>
      <c r="B9" s="16" t="s">
        <v>468</v>
      </c>
      <c r="C9" s="16" t="s">
        <v>350</v>
      </c>
      <c r="D9" s="16" t="s">
        <v>469</v>
      </c>
      <c r="E9" s="18">
        <v>118.3656</v>
      </c>
      <c r="F9" s="19"/>
      <c r="G9" s="19"/>
    </row>
    <row r="10" spans="1:7" ht="24.75" customHeight="1">
      <c r="A10" s="16"/>
      <c r="B10" s="16" t="s">
        <v>470</v>
      </c>
      <c r="C10" s="16" t="s">
        <v>320</v>
      </c>
      <c r="D10" s="16" t="s">
        <v>469</v>
      </c>
      <c r="E10" s="18">
        <v>35</v>
      </c>
      <c r="F10" s="19"/>
      <c r="G10" s="19"/>
    </row>
    <row r="11" spans="1:7" ht="24.75" customHeight="1">
      <c r="A11" s="16"/>
      <c r="B11" s="16" t="s">
        <v>471</v>
      </c>
      <c r="C11" s="16" t="s">
        <v>302</v>
      </c>
      <c r="D11" s="16" t="s">
        <v>469</v>
      </c>
      <c r="E11" s="18">
        <v>28</v>
      </c>
      <c r="F11" s="19"/>
      <c r="G11" s="19"/>
    </row>
    <row r="12" spans="1:7" ht="24.75" customHeight="1">
      <c r="A12" s="16"/>
      <c r="B12" s="16" t="s">
        <v>471</v>
      </c>
      <c r="C12" s="16" t="s">
        <v>299</v>
      </c>
      <c r="D12" s="16" t="s">
        <v>469</v>
      </c>
      <c r="E12" s="18">
        <v>20</v>
      </c>
      <c r="F12" s="19"/>
      <c r="G12" s="19"/>
    </row>
    <row r="13" spans="1:7" ht="24.75" customHeight="1">
      <c r="A13" s="16"/>
      <c r="B13" s="16" t="s">
        <v>471</v>
      </c>
      <c r="C13" s="16" t="s">
        <v>295</v>
      </c>
      <c r="D13" s="16" t="s">
        <v>469</v>
      </c>
      <c r="E13" s="18">
        <v>9</v>
      </c>
      <c r="F13" s="19"/>
      <c r="G13" s="19"/>
    </row>
    <row r="14" spans="1:7" ht="24.75" customHeight="1">
      <c r="A14" s="16"/>
      <c r="B14" s="16" t="s">
        <v>472</v>
      </c>
      <c r="C14" s="16" t="s">
        <v>304</v>
      </c>
      <c r="D14" s="16" t="s">
        <v>469</v>
      </c>
      <c r="E14" s="18">
        <v>1.13568</v>
      </c>
      <c r="F14" s="19"/>
      <c r="G14" s="19"/>
    </row>
    <row r="15" spans="1:7" ht="18.75" customHeight="1">
      <c r="A15" s="20" t="s">
        <v>28</v>
      </c>
      <c r="B15" s="21" t="s">
        <v>97</v>
      </c>
      <c r="C15" s="21"/>
      <c r="D15" s="22"/>
      <c r="E15" s="18">
        <v>211.50128</v>
      </c>
      <c r="F15" s="19"/>
      <c r="G15" s="19"/>
    </row>
  </sheetData>
  <sheetProtection/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24"/>
  <sheetViews>
    <sheetView zoomScaleSheetLayoutView="100" workbookViewId="0" topLeftCell="A13">
      <selection activeCell="I27" sqref="I27"/>
    </sheetView>
  </sheetViews>
  <sheetFormatPr defaultColWidth="9.140625" defaultRowHeight="14.25" customHeight="1"/>
  <cols>
    <col min="1" max="1" width="30.421875" style="0" customWidth="1"/>
    <col min="2" max="2" width="37.7109375" style="0" customWidth="1"/>
    <col min="3" max="3" width="18.8515625" style="0" customWidth="1"/>
    <col min="4" max="4" width="21.00390625" style="0" customWidth="1"/>
    <col min="5" max="5" width="18.8515625" style="0" customWidth="1"/>
    <col min="6" max="6" width="20.140625" style="0" customWidth="1"/>
    <col min="7" max="7" width="18.8515625" style="0" customWidth="1"/>
    <col min="8" max="8" width="19.8515625" style="0" customWidth="1"/>
    <col min="9" max="9" width="21.28125" style="0" customWidth="1"/>
    <col min="10" max="10" width="15.57421875" style="0" customWidth="1"/>
    <col min="11" max="11" width="16.421875" style="0" customWidth="1"/>
    <col min="12" max="12" width="13.57421875" style="0" customWidth="1"/>
    <col min="13" max="17" width="18.8515625" style="0" customWidth="1"/>
  </cols>
  <sheetData>
    <row r="1" ht="15.75" customHeight="1">
      <c r="Q1" s="47" t="s">
        <v>44</v>
      </c>
    </row>
    <row r="2" spans="1:17" ht="28.5" customHeight="1">
      <c r="A2" s="4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286" t="str">
        <f>"单位名称："&amp;"师宗县人民政府办公室"</f>
        <v>单位名称：师宗县人民政府办公室</v>
      </c>
      <c r="B3" s="287"/>
      <c r="C3" s="89"/>
      <c r="D3" s="8"/>
      <c r="E3" s="89"/>
      <c r="F3" s="8"/>
      <c r="G3" s="89"/>
      <c r="H3" s="8"/>
      <c r="I3" s="8"/>
      <c r="J3" s="8"/>
      <c r="K3" s="89"/>
      <c r="L3" s="8"/>
      <c r="M3" s="89"/>
      <c r="N3" s="89"/>
      <c r="O3" s="8"/>
      <c r="P3" s="8"/>
      <c r="Q3" s="47" t="str">
        <f>"单位："&amp;"万元"</f>
        <v>单位：万元</v>
      </c>
    </row>
    <row r="4" spans="1:17" ht="17.25" customHeight="1">
      <c r="A4" s="288" t="s">
        <v>46</v>
      </c>
      <c r="B4" s="289" t="s">
        <v>47</v>
      </c>
      <c r="C4" s="290" t="s">
        <v>28</v>
      </c>
      <c r="D4" s="291" t="s">
        <v>48</v>
      </c>
      <c r="E4" s="12"/>
      <c r="F4" s="291" t="s">
        <v>49</v>
      </c>
      <c r="G4" s="12"/>
      <c r="H4" s="292" t="s">
        <v>31</v>
      </c>
      <c r="I4" s="298" t="s">
        <v>32</v>
      </c>
      <c r="J4" s="289" t="s">
        <v>50</v>
      </c>
      <c r="K4" s="299" t="s">
        <v>33</v>
      </c>
      <c r="L4" s="291" t="s">
        <v>35</v>
      </c>
      <c r="M4" s="300"/>
      <c r="N4" s="300"/>
      <c r="O4" s="300"/>
      <c r="P4" s="300"/>
      <c r="Q4" s="304"/>
    </row>
    <row r="5" spans="1:17" ht="26.25" customHeight="1">
      <c r="A5" s="12"/>
      <c r="B5" s="293"/>
      <c r="C5" s="293"/>
      <c r="D5" s="293" t="s">
        <v>28</v>
      </c>
      <c r="E5" s="293" t="s">
        <v>51</v>
      </c>
      <c r="F5" s="293" t="s">
        <v>28</v>
      </c>
      <c r="G5" s="294" t="s">
        <v>51</v>
      </c>
      <c r="H5" s="293"/>
      <c r="I5" s="293"/>
      <c r="J5" s="293"/>
      <c r="K5" s="294"/>
      <c r="L5" s="293" t="s">
        <v>30</v>
      </c>
      <c r="M5" s="301" t="s">
        <v>52</v>
      </c>
      <c r="N5" s="301" t="s">
        <v>53</v>
      </c>
      <c r="O5" s="301" t="s">
        <v>54</v>
      </c>
      <c r="P5" s="301" t="s">
        <v>55</v>
      </c>
      <c r="Q5" s="301" t="s">
        <v>56</v>
      </c>
    </row>
    <row r="6" spans="1:17" ht="16.5" customHeight="1">
      <c r="A6" s="12">
        <v>1</v>
      </c>
      <c r="B6" s="293">
        <v>2</v>
      </c>
      <c r="C6" s="293">
        <v>3</v>
      </c>
      <c r="D6" s="293">
        <v>4</v>
      </c>
      <c r="E6" s="295">
        <v>5</v>
      </c>
      <c r="F6" s="296">
        <v>6</v>
      </c>
      <c r="G6" s="295">
        <v>7</v>
      </c>
      <c r="H6" s="296">
        <v>8</v>
      </c>
      <c r="I6" s="295">
        <v>9</v>
      </c>
      <c r="J6" s="295">
        <v>10</v>
      </c>
      <c r="K6" s="295">
        <v>11</v>
      </c>
      <c r="L6" s="295">
        <v>12</v>
      </c>
      <c r="M6" s="302">
        <v>13</v>
      </c>
      <c r="N6" s="303">
        <v>14</v>
      </c>
      <c r="O6" s="303">
        <v>15</v>
      </c>
      <c r="P6" s="303">
        <v>16</v>
      </c>
      <c r="Q6" s="303">
        <v>17</v>
      </c>
    </row>
    <row r="7" spans="1:17" ht="19.5" customHeight="1">
      <c r="A7" s="16" t="s">
        <v>57</v>
      </c>
      <c r="B7" s="16" t="s">
        <v>58</v>
      </c>
      <c r="C7" s="19">
        <v>844.68</v>
      </c>
      <c r="D7" s="19">
        <v>787.68</v>
      </c>
      <c r="E7" s="19">
        <v>787.68</v>
      </c>
      <c r="F7" s="19">
        <v>57</v>
      </c>
      <c r="G7" s="19">
        <v>57</v>
      </c>
      <c r="H7" s="19">
        <v>844.68</v>
      </c>
      <c r="I7" s="19"/>
      <c r="J7" s="19"/>
      <c r="K7" s="19"/>
      <c r="L7" s="19"/>
      <c r="M7" s="19"/>
      <c r="N7" s="19"/>
      <c r="O7" s="19"/>
      <c r="P7" s="19"/>
      <c r="Q7" s="19"/>
    </row>
    <row r="8" spans="1:17" ht="19.5" customHeight="1">
      <c r="A8" s="176" t="s">
        <v>59</v>
      </c>
      <c r="B8" s="176" t="s">
        <v>60</v>
      </c>
      <c r="C8" s="19">
        <v>844.68</v>
      </c>
      <c r="D8" s="19">
        <v>787.68</v>
      </c>
      <c r="E8" s="19">
        <v>787.68</v>
      </c>
      <c r="F8" s="19">
        <v>57</v>
      </c>
      <c r="G8" s="19">
        <v>57</v>
      </c>
      <c r="H8" s="19">
        <v>844.68</v>
      </c>
      <c r="I8" s="19"/>
      <c r="J8" s="19"/>
      <c r="K8" s="19"/>
      <c r="L8" s="19"/>
      <c r="M8" s="19"/>
      <c r="N8" s="19"/>
      <c r="O8" s="19"/>
      <c r="P8" s="19"/>
      <c r="Q8" s="19"/>
    </row>
    <row r="9" spans="1:17" ht="19.5" customHeight="1">
      <c r="A9" s="196" t="s">
        <v>61</v>
      </c>
      <c r="B9" s="196" t="s">
        <v>62</v>
      </c>
      <c r="C9" s="19">
        <v>787.68</v>
      </c>
      <c r="D9" s="19">
        <v>787.68</v>
      </c>
      <c r="E9" s="19">
        <v>787.68</v>
      </c>
      <c r="F9" s="19"/>
      <c r="G9" s="19"/>
      <c r="H9" s="19">
        <v>787.68</v>
      </c>
      <c r="I9" s="19"/>
      <c r="J9" s="19"/>
      <c r="K9" s="19"/>
      <c r="L9" s="19"/>
      <c r="M9" s="19"/>
      <c r="N9" s="19"/>
      <c r="O9" s="19"/>
      <c r="P9" s="19"/>
      <c r="Q9" s="19"/>
    </row>
    <row r="10" spans="1:17" ht="19.5" customHeight="1">
      <c r="A10" s="196" t="s">
        <v>63</v>
      </c>
      <c r="B10" s="196" t="s">
        <v>64</v>
      </c>
      <c r="C10" s="19">
        <v>57</v>
      </c>
      <c r="D10" s="19"/>
      <c r="E10" s="19"/>
      <c r="F10" s="19">
        <v>57</v>
      </c>
      <c r="G10" s="19">
        <v>57</v>
      </c>
      <c r="H10" s="19">
        <v>57</v>
      </c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9.5" customHeight="1">
      <c r="A11" s="16" t="s">
        <v>65</v>
      </c>
      <c r="B11" s="16" t="s">
        <v>66</v>
      </c>
      <c r="C11" s="19">
        <v>144.374244</v>
      </c>
      <c r="D11" s="19">
        <v>143.238564</v>
      </c>
      <c r="E11" s="19">
        <v>143.238564</v>
      </c>
      <c r="F11" s="19">
        <v>1.13568</v>
      </c>
      <c r="G11" s="19">
        <v>1.13568</v>
      </c>
      <c r="H11" s="19">
        <v>144.374244</v>
      </c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9.5" customHeight="1">
      <c r="A12" s="176" t="s">
        <v>67</v>
      </c>
      <c r="B12" s="176" t="s">
        <v>68</v>
      </c>
      <c r="C12" s="19">
        <v>143.238564</v>
      </c>
      <c r="D12" s="19">
        <v>143.238564</v>
      </c>
      <c r="E12" s="19">
        <v>143.238564</v>
      </c>
      <c r="F12" s="19"/>
      <c r="G12" s="19"/>
      <c r="H12" s="19">
        <v>143.238564</v>
      </c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9.5" customHeight="1">
      <c r="A13" s="196" t="s">
        <v>69</v>
      </c>
      <c r="B13" s="196" t="s">
        <v>70</v>
      </c>
      <c r="C13" s="19">
        <v>74.08906</v>
      </c>
      <c r="D13" s="19">
        <v>74.08906</v>
      </c>
      <c r="E13" s="19">
        <v>74.08906</v>
      </c>
      <c r="F13" s="19"/>
      <c r="G13" s="19"/>
      <c r="H13" s="19">
        <v>74.08906</v>
      </c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9.5" customHeight="1">
      <c r="A14" s="196" t="s">
        <v>71</v>
      </c>
      <c r="B14" s="196" t="s">
        <v>72</v>
      </c>
      <c r="C14" s="19">
        <v>69.149504</v>
      </c>
      <c r="D14" s="19">
        <v>69.149504</v>
      </c>
      <c r="E14" s="19">
        <v>69.149504</v>
      </c>
      <c r="F14" s="19"/>
      <c r="G14" s="19"/>
      <c r="H14" s="19">
        <v>69.149504</v>
      </c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9.5" customHeight="1">
      <c r="A15" s="176" t="s">
        <v>73</v>
      </c>
      <c r="B15" s="176" t="s">
        <v>74</v>
      </c>
      <c r="C15" s="19">
        <v>1.13568</v>
      </c>
      <c r="D15" s="19"/>
      <c r="E15" s="19"/>
      <c r="F15" s="19">
        <v>1.13568</v>
      </c>
      <c r="G15" s="19">
        <v>1.13568</v>
      </c>
      <c r="H15" s="19">
        <v>1.13568</v>
      </c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9.5" customHeight="1">
      <c r="A16" s="196" t="s">
        <v>75</v>
      </c>
      <c r="B16" s="196" t="s">
        <v>76</v>
      </c>
      <c r="C16" s="19">
        <v>1.13568</v>
      </c>
      <c r="D16" s="19"/>
      <c r="E16" s="19"/>
      <c r="F16" s="19">
        <v>1.13568</v>
      </c>
      <c r="G16" s="19">
        <v>1.13568</v>
      </c>
      <c r="H16" s="19">
        <v>1.13568</v>
      </c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9.5" customHeight="1">
      <c r="A17" s="16" t="s">
        <v>77</v>
      </c>
      <c r="B17" s="16" t="s">
        <v>78</v>
      </c>
      <c r="C17" s="19">
        <v>33.542114</v>
      </c>
      <c r="D17" s="19">
        <v>33.542114</v>
      </c>
      <c r="E17" s="19">
        <v>33.542114</v>
      </c>
      <c r="F17" s="19"/>
      <c r="G17" s="19"/>
      <c r="H17" s="19">
        <v>33.542114</v>
      </c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9.5" customHeight="1">
      <c r="A18" s="176" t="s">
        <v>79</v>
      </c>
      <c r="B18" s="176" t="s">
        <v>80</v>
      </c>
      <c r="C18" s="19">
        <v>33.542114</v>
      </c>
      <c r="D18" s="19">
        <v>33.542114</v>
      </c>
      <c r="E18" s="19">
        <v>33.542114</v>
      </c>
      <c r="F18" s="19"/>
      <c r="G18" s="19"/>
      <c r="H18" s="19">
        <v>33.542114</v>
      </c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9.5" customHeight="1">
      <c r="A19" s="196" t="s">
        <v>81</v>
      </c>
      <c r="B19" s="196" t="s">
        <v>82</v>
      </c>
      <c r="C19" s="19">
        <v>30.404033</v>
      </c>
      <c r="D19" s="19">
        <v>30.404033</v>
      </c>
      <c r="E19" s="19">
        <v>30.404033</v>
      </c>
      <c r="F19" s="19"/>
      <c r="G19" s="19"/>
      <c r="H19" s="19">
        <v>30.404033</v>
      </c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9.5" customHeight="1">
      <c r="A20" s="196" t="s">
        <v>83</v>
      </c>
      <c r="B20" s="196" t="s">
        <v>84</v>
      </c>
      <c r="C20" s="19">
        <v>3.138081</v>
      </c>
      <c r="D20" s="19">
        <v>3.138081</v>
      </c>
      <c r="E20" s="19">
        <v>3.138081</v>
      </c>
      <c r="F20" s="19"/>
      <c r="G20" s="19"/>
      <c r="H20" s="19">
        <v>3.138081</v>
      </c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9.5" customHeight="1">
      <c r="A21" s="16" t="s">
        <v>85</v>
      </c>
      <c r="B21" s="16" t="s">
        <v>86</v>
      </c>
      <c r="C21" s="19">
        <v>49.979232</v>
      </c>
      <c r="D21" s="19">
        <v>49.979232</v>
      </c>
      <c r="E21" s="19">
        <v>49.979232</v>
      </c>
      <c r="F21" s="19"/>
      <c r="G21" s="19"/>
      <c r="H21" s="19">
        <v>49.979232</v>
      </c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9.5" customHeight="1">
      <c r="A22" s="176" t="s">
        <v>87</v>
      </c>
      <c r="B22" s="176" t="s">
        <v>88</v>
      </c>
      <c r="C22" s="19">
        <v>49.979232</v>
      </c>
      <c r="D22" s="19">
        <v>49.979232</v>
      </c>
      <c r="E22" s="19">
        <v>49.979232</v>
      </c>
      <c r="F22" s="19"/>
      <c r="G22" s="19"/>
      <c r="H22" s="19">
        <v>49.979232</v>
      </c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9.5" customHeight="1">
      <c r="A23" s="196" t="s">
        <v>89</v>
      </c>
      <c r="B23" s="196" t="s">
        <v>90</v>
      </c>
      <c r="C23" s="19">
        <v>49.979232</v>
      </c>
      <c r="D23" s="19">
        <v>49.979232</v>
      </c>
      <c r="E23" s="19">
        <v>49.979232</v>
      </c>
      <c r="F23" s="19"/>
      <c r="G23" s="19"/>
      <c r="H23" s="19">
        <v>49.979232</v>
      </c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7.25" customHeight="1">
      <c r="A24" s="297" t="s">
        <v>91</v>
      </c>
      <c r="B24" s="298" t="s">
        <v>91</v>
      </c>
      <c r="C24" s="19">
        <f aca="true" t="shared" si="0" ref="C24:H24">C7+C11+C17+C21</f>
        <v>1072.57559</v>
      </c>
      <c r="D24" s="19">
        <f t="shared" si="0"/>
        <v>1014.4399099999999</v>
      </c>
      <c r="E24" s="19">
        <f t="shared" si="0"/>
        <v>1014.4399099999999</v>
      </c>
      <c r="F24" s="19">
        <f t="shared" si="0"/>
        <v>58.13568</v>
      </c>
      <c r="G24" s="19">
        <f t="shared" si="0"/>
        <v>58.13568</v>
      </c>
      <c r="H24" s="19">
        <f t="shared" si="0"/>
        <v>1072.57559</v>
      </c>
      <c r="I24" s="19"/>
      <c r="J24" s="19"/>
      <c r="K24" s="19"/>
      <c r="L24" s="19"/>
      <c r="M24" s="19"/>
      <c r="N24" s="19"/>
      <c r="O24" s="19"/>
      <c r="P24" s="19"/>
      <c r="Q24" s="19"/>
    </row>
  </sheetData>
  <sheetProtection/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40"/>
  <sheetViews>
    <sheetView zoomScaleSheetLayoutView="100" workbookViewId="0" topLeftCell="A1">
      <selection activeCell="C41" sqref="C41"/>
    </sheetView>
  </sheetViews>
  <sheetFormatPr defaultColWidth="9.140625" defaultRowHeight="14.25" customHeight="1"/>
  <cols>
    <col min="1" max="1" width="49.28125" style="0" customWidth="1"/>
    <col min="2" max="2" width="38.8515625" style="1" customWidth="1"/>
    <col min="3" max="3" width="52.7109375" style="0" customWidth="1"/>
    <col min="4" max="4" width="36.421875" style="1" customWidth="1"/>
  </cols>
  <sheetData>
    <row r="1" spans="1:4" ht="14.25" customHeight="1">
      <c r="A1" s="263"/>
      <c r="C1" s="264"/>
      <c r="D1" s="265" t="s">
        <v>92</v>
      </c>
    </row>
    <row r="2" spans="1:4" ht="31.5" customHeight="1">
      <c r="A2" s="78" t="s">
        <v>93</v>
      </c>
      <c r="B2" s="266"/>
      <c r="C2" s="264"/>
      <c r="D2" s="266"/>
    </row>
    <row r="3" spans="1:4" ht="17.25" customHeight="1">
      <c r="A3" s="146" t="str">
        <f>"单位名称："&amp;"师宗县人民政府办公室"</f>
        <v>单位名称：师宗县人民政府办公室</v>
      </c>
      <c r="B3" s="267"/>
      <c r="C3" s="264"/>
      <c r="D3" s="268" t="str">
        <f>"单位："&amp;"万元"</f>
        <v>单位：万元</v>
      </c>
    </row>
    <row r="4" spans="1:4" ht="19.5" customHeight="1">
      <c r="A4" s="12" t="s">
        <v>2</v>
      </c>
      <c r="B4" s="12"/>
      <c r="C4" s="269" t="s">
        <v>3</v>
      </c>
      <c r="D4" s="214"/>
    </row>
    <row r="5" spans="1:4" ht="21.75" customHeight="1">
      <c r="A5" s="12" t="s">
        <v>4</v>
      </c>
      <c r="B5" s="270" t="s">
        <v>5</v>
      </c>
      <c r="C5" s="16" t="s">
        <v>94</v>
      </c>
      <c r="D5" s="270" t="s">
        <v>5</v>
      </c>
    </row>
    <row r="6" spans="1:4" ht="17.25" customHeight="1">
      <c r="A6" s="271"/>
      <c r="B6" s="272"/>
      <c r="C6" s="273"/>
      <c r="D6" s="272"/>
    </row>
    <row r="7" spans="1:4" ht="17.25" customHeight="1">
      <c r="A7" s="274" t="s">
        <v>95</v>
      </c>
      <c r="B7" s="275">
        <v>1072.58</v>
      </c>
      <c r="C7" s="276" t="s">
        <v>96</v>
      </c>
      <c r="D7" s="277" t="s">
        <v>97</v>
      </c>
    </row>
    <row r="8" spans="1:4" ht="17.25" customHeight="1">
      <c r="A8" s="278" t="s">
        <v>98</v>
      </c>
      <c r="B8" s="275">
        <v>1072.58</v>
      </c>
      <c r="C8" s="276" t="s">
        <v>99</v>
      </c>
      <c r="D8" s="279">
        <v>844.67</v>
      </c>
    </row>
    <row r="9" spans="1:4" ht="17.25" customHeight="1">
      <c r="A9" s="278" t="s">
        <v>100</v>
      </c>
      <c r="B9" s="275"/>
      <c r="C9" s="276" t="s">
        <v>101</v>
      </c>
      <c r="D9" s="277"/>
    </row>
    <row r="10" spans="1:4" ht="17.25" customHeight="1">
      <c r="A10" s="278" t="s">
        <v>102</v>
      </c>
      <c r="B10" s="275"/>
      <c r="C10" s="276" t="s">
        <v>103</v>
      </c>
      <c r="D10" s="277"/>
    </row>
    <row r="11" spans="1:4" ht="17.25" customHeight="1">
      <c r="A11" s="278" t="s">
        <v>104</v>
      </c>
      <c r="B11" s="275"/>
      <c r="C11" s="276" t="s">
        <v>105</v>
      </c>
      <c r="D11" s="277"/>
    </row>
    <row r="12" spans="1:4" ht="17.25" customHeight="1">
      <c r="A12" s="278" t="s">
        <v>98</v>
      </c>
      <c r="B12" s="275"/>
      <c r="C12" s="276" t="s">
        <v>106</v>
      </c>
      <c r="D12" s="277"/>
    </row>
    <row r="13" spans="1:4" ht="17.25" customHeight="1">
      <c r="A13" s="280" t="s">
        <v>100</v>
      </c>
      <c r="B13" s="277"/>
      <c r="C13" s="276" t="s">
        <v>107</v>
      </c>
      <c r="D13" s="277"/>
    </row>
    <row r="14" spans="1:4" ht="17.25" customHeight="1">
      <c r="A14" s="280" t="s">
        <v>102</v>
      </c>
      <c r="B14" s="277"/>
      <c r="C14" s="276" t="s">
        <v>108</v>
      </c>
      <c r="D14" s="277"/>
    </row>
    <row r="15" spans="1:4" ht="14.25" customHeight="1">
      <c r="A15" s="281"/>
      <c r="B15" s="282"/>
      <c r="C15" s="276" t="s">
        <v>109</v>
      </c>
      <c r="D15" s="279">
        <v>144.374244</v>
      </c>
    </row>
    <row r="16" spans="1:4" ht="17.25" customHeight="1">
      <c r="A16" s="74"/>
      <c r="B16" s="75"/>
      <c r="C16" s="276" t="s">
        <v>110</v>
      </c>
      <c r="D16" s="279">
        <v>33.542114</v>
      </c>
    </row>
    <row r="17" spans="1:4" ht="14.25" customHeight="1">
      <c r="A17" s="74"/>
      <c r="B17" s="75"/>
      <c r="C17" s="276" t="s">
        <v>111</v>
      </c>
      <c r="D17" s="277"/>
    </row>
    <row r="18" spans="1:4" ht="14.25" customHeight="1">
      <c r="A18" s="74"/>
      <c r="B18" s="75"/>
      <c r="C18" s="276" t="s">
        <v>112</v>
      </c>
      <c r="D18" s="277"/>
    </row>
    <row r="19" spans="1:4" ht="14.25" customHeight="1">
      <c r="A19" s="74"/>
      <c r="B19" s="75"/>
      <c r="C19" s="276" t="s">
        <v>113</v>
      </c>
      <c r="D19" s="277"/>
    </row>
    <row r="20" spans="1:4" ht="14.25" customHeight="1">
      <c r="A20" s="74"/>
      <c r="B20" s="75"/>
      <c r="C20" s="276" t="s">
        <v>114</v>
      </c>
      <c r="D20" s="277"/>
    </row>
    <row r="21" spans="1:4" ht="14.25" customHeight="1">
      <c r="A21" s="74"/>
      <c r="B21" s="75"/>
      <c r="C21" s="276" t="s">
        <v>115</v>
      </c>
      <c r="D21" s="277"/>
    </row>
    <row r="22" spans="1:4" ht="14.25" customHeight="1">
      <c r="A22" s="74"/>
      <c r="B22" s="75"/>
      <c r="C22" s="276" t="s">
        <v>116</v>
      </c>
      <c r="D22" s="277"/>
    </row>
    <row r="23" spans="1:4" ht="14.25" customHeight="1">
      <c r="A23" s="74"/>
      <c r="B23" s="75"/>
      <c r="C23" s="276" t="s">
        <v>117</v>
      </c>
      <c r="D23" s="277"/>
    </row>
    <row r="24" spans="1:4" ht="14.25" customHeight="1">
      <c r="A24" s="74"/>
      <c r="B24" s="75"/>
      <c r="C24" s="276" t="s">
        <v>118</v>
      </c>
      <c r="D24" s="277"/>
    </row>
    <row r="25" spans="1:4" ht="14.25" customHeight="1">
      <c r="A25" s="74"/>
      <c r="B25" s="75"/>
      <c r="C25" s="276" t="s">
        <v>119</v>
      </c>
      <c r="D25" s="277"/>
    </row>
    <row r="26" spans="1:4" ht="14.25" customHeight="1">
      <c r="A26" s="74"/>
      <c r="B26" s="75"/>
      <c r="C26" s="276" t="s">
        <v>120</v>
      </c>
      <c r="D26" s="279">
        <v>49.979232</v>
      </c>
    </row>
    <row r="27" spans="1:4" ht="14.25" customHeight="1">
      <c r="A27" s="74"/>
      <c r="B27" s="75"/>
      <c r="C27" s="276" t="s">
        <v>121</v>
      </c>
      <c r="D27" s="277"/>
    </row>
    <row r="28" spans="1:4" ht="14.25" customHeight="1">
      <c r="A28" s="74"/>
      <c r="B28" s="75"/>
      <c r="C28" s="276" t="s">
        <v>122</v>
      </c>
      <c r="D28" s="277"/>
    </row>
    <row r="29" spans="1:4" ht="14.25" customHeight="1">
      <c r="A29" s="74"/>
      <c r="B29" s="75"/>
      <c r="C29" s="276" t="s">
        <v>123</v>
      </c>
      <c r="D29" s="277"/>
    </row>
    <row r="30" spans="1:4" ht="14.25" customHeight="1">
      <c r="A30" s="74"/>
      <c r="B30" s="75"/>
      <c r="C30" s="276" t="s">
        <v>124</v>
      </c>
      <c r="D30" s="277"/>
    </row>
    <row r="31" spans="1:4" ht="14.25" customHeight="1">
      <c r="A31" s="74"/>
      <c r="B31" s="75"/>
      <c r="C31" s="280" t="s">
        <v>125</v>
      </c>
      <c r="D31" s="283"/>
    </row>
    <row r="32" spans="1:4" ht="14.25" customHeight="1">
      <c r="A32" s="284" t="s">
        <v>126</v>
      </c>
      <c r="B32" s="275">
        <v>1072.58</v>
      </c>
      <c r="C32" s="283" t="s">
        <v>22</v>
      </c>
      <c r="D32" s="285">
        <f>SUM(D8:D30)</f>
        <v>1072.56559</v>
      </c>
    </row>
    <row r="40" spans="1:4" ht="14.25" customHeight="1">
      <c r="A40" s="1"/>
      <c r="B40"/>
      <c r="D40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24"/>
  <sheetViews>
    <sheetView zoomScaleSheetLayoutView="100" workbookViewId="0" topLeftCell="B2">
      <selection activeCell="E26" sqref="E26"/>
    </sheetView>
  </sheetViews>
  <sheetFormatPr defaultColWidth="9.140625" defaultRowHeight="14.25" customHeight="1"/>
  <cols>
    <col min="1" max="1" width="20.140625" style="0" customWidth="1"/>
    <col min="2" max="2" width="44.00390625" style="0" customWidth="1"/>
    <col min="3" max="3" width="24.28125" style="1" customWidth="1"/>
    <col min="4" max="4" width="16.57421875" style="1" customWidth="1"/>
    <col min="5" max="7" width="24.28125" style="1" customWidth="1"/>
  </cols>
  <sheetData>
    <row r="1" spans="4:7" ht="14.25" customHeight="1">
      <c r="D1" s="247"/>
      <c r="F1" s="248"/>
      <c r="G1" s="249" t="s">
        <v>127</v>
      </c>
    </row>
    <row r="2" spans="1:7" ht="39" customHeight="1">
      <c r="A2" s="145" t="s">
        <v>128</v>
      </c>
      <c r="B2" s="145"/>
      <c r="C2" s="250"/>
      <c r="D2" s="250"/>
      <c r="E2" s="250"/>
      <c r="F2" s="250"/>
      <c r="G2" s="250"/>
    </row>
    <row r="3" spans="1:7" ht="18" customHeight="1">
      <c r="A3" s="5" t="str">
        <f>"单位名称："&amp;"师宗县人民政府办公室"</f>
        <v>单位名称：师宗县人民政府办公室</v>
      </c>
      <c r="F3" s="251"/>
      <c r="G3" s="252" t="str">
        <f>"单位："&amp;"万元"</f>
        <v>单位：万元</v>
      </c>
    </row>
    <row r="4" spans="1:7" ht="20.25" customHeight="1">
      <c r="A4" s="253" t="s">
        <v>129</v>
      </c>
      <c r="B4" s="254"/>
      <c r="C4" s="94" t="s">
        <v>28</v>
      </c>
      <c r="D4" s="255" t="s">
        <v>48</v>
      </c>
      <c r="E4" s="12"/>
      <c r="F4" s="12"/>
      <c r="G4" s="12" t="s">
        <v>49</v>
      </c>
    </row>
    <row r="5" spans="1:7" ht="20.25" customHeight="1">
      <c r="A5" s="256" t="s">
        <v>46</v>
      </c>
      <c r="B5" s="256" t="s">
        <v>47</v>
      </c>
      <c r="C5" s="12"/>
      <c r="D5" s="257" t="s">
        <v>30</v>
      </c>
      <c r="E5" s="257" t="s">
        <v>130</v>
      </c>
      <c r="F5" s="257" t="s">
        <v>131</v>
      </c>
      <c r="G5" s="12"/>
    </row>
    <row r="6" spans="1:7" ht="13.5" customHeight="1">
      <c r="A6" s="256" t="s">
        <v>132</v>
      </c>
      <c r="B6" s="256" t="s">
        <v>133</v>
      </c>
      <c r="C6" s="258" t="s">
        <v>134</v>
      </c>
      <c r="D6" s="259" t="s">
        <v>135</v>
      </c>
      <c r="E6" s="259" t="s">
        <v>136</v>
      </c>
      <c r="F6" s="259" t="s">
        <v>137</v>
      </c>
      <c r="G6" s="260">
        <v>7</v>
      </c>
    </row>
    <row r="7" spans="1:7" ht="18" customHeight="1">
      <c r="A7" s="16" t="s">
        <v>57</v>
      </c>
      <c r="B7" s="16" t="s">
        <v>58</v>
      </c>
      <c r="C7" s="18">
        <v>844.68</v>
      </c>
      <c r="D7" s="18">
        <v>787.68</v>
      </c>
      <c r="E7" s="18">
        <v>592.09</v>
      </c>
      <c r="F7" s="18">
        <v>195.59</v>
      </c>
      <c r="G7" s="18">
        <v>57</v>
      </c>
    </row>
    <row r="8" spans="1:7" ht="18" customHeight="1">
      <c r="A8" s="176" t="s">
        <v>59</v>
      </c>
      <c r="B8" s="176" t="s">
        <v>60</v>
      </c>
      <c r="C8" s="18">
        <v>844.68</v>
      </c>
      <c r="D8" s="18">
        <v>787.68</v>
      </c>
      <c r="E8" s="18">
        <v>592.09</v>
      </c>
      <c r="F8" s="18">
        <v>195.59</v>
      </c>
      <c r="G8" s="18">
        <v>57</v>
      </c>
    </row>
    <row r="9" spans="1:7" ht="18" customHeight="1">
      <c r="A9" s="196" t="s">
        <v>61</v>
      </c>
      <c r="B9" s="196" t="s">
        <v>62</v>
      </c>
      <c r="C9" s="18">
        <v>787.68</v>
      </c>
      <c r="D9" s="18">
        <v>787.68</v>
      </c>
      <c r="E9" s="18">
        <v>592.09</v>
      </c>
      <c r="F9" s="18">
        <v>195.59</v>
      </c>
      <c r="G9" s="18"/>
    </row>
    <row r="10" spans="1:7" ht="18" customHeight="1">
      <c r="A10" s="196" t="s">
        <v>63</v>
      </c>
      <c r="B10" s="196" t="s">
        <v>64</v>
      </c>
      <c r="C10" s="18">
        <v>57</v>
      </c>
      <c r="D10" s="18"/>
      <c r="E10" s="18"/>
      <c r="F10" s="18"/>
      <c r="G10" s="18">
        <v>57</v>
      </c>
    </row>
    <row r="11" spans="1:7" ht="18" customHeight="1">
      <c r="A11" s="16" t="s">
        <v>65</v>
      </c>
      <c r="B11" s="16" t="s">
        <v>66</v>
      </c>
      <c r="C11" s="18">
        <v>144.374244</v>
      </c>
      <c r="D11" s="18">
        <v>143.238564</v>
      </c>
      <c r="E11" s="18">
        <v>142.688564</v>
      </c>
      <c r="F11" s="18">
        <v>0.55</v>
      </c>
      <c r="G11" s="18">
        <v>1.13568</v>
      </c>
    </row>
    <row r="12" spans="1:7" ht="18" customHeight="1">
      <c r="A12" s="176" t="s">
        <v>67</v>
      </c>
      <c r="B12" s="176" t="s">
        <v>68</v>
      </c>
      <c r="C12" s="18">
        <v>143.238564</v>
      </c>
      <c r="D12" s="18">
        <v>143.238564</v>
      </c>
      <c r="E12" s="18">
        <v>142.688564</v>
      </c>
      <c r="F12" s="18">
        <v>0.55</v>
      </c>
      <c r="G12" s="18"/>
    </row>
    <row r="13" spans="1:7" ht="18" customHeight="1">
      <c r="A13" s="196" t="s">
        <v>69</v>
      </c>
      <c r="B13" s="196" t="s">
        <v>70</v>
      </c>
      <c r="C13" s="18">
        <v>74.08906</v>
      </c>
      <c r="D13" s="18">
        <v>74.08906</v>
      </c>
      <c r="E13" s="18">
        <v>73.53906</v>
      </c>
      <c r="F13" s="18">
        <v>0.55</v>
      </c>
      <c r="G13" s="18"/>
    </row>
    <row r="14" spans="1:7" ht="18" customHeight="1">
      <c r="A14" s="196" t="s">
        <v>71</v>
      </c>
      <c r="B14" s="196" t="s">
        <v>72</v>
      </c>
      <c r="C14" s="18">
        <v>69.149504</v>
      </c>
      <c r="D14" s="18">
        <v>69.149504</v>
      </c>
      <c r="E14" s="18">
        <v>69.149504</v>
      </c>
      <c r="F14" s="18"/>
      <c r="G14" s="18"/>
    </row>
    <row r="15" spans="1:7" ht="18" customHeight="1">
      <c r="A15" s="176" t="s">
        <v>73</v>
      </c>
      <c r="B15" s="176" t="s">
        <v>74</v>
      </c>
      <c r="C15" s="18">
        <v>1.13568</v>
      </c>
      <c r="D15" s="18"/>
      <c r="E15" s="18"/>
      <c r="F15" s="18"/>
      <c r="G15" s="18">
        <v>1.13568</v>
      </c>
    </row>
    <row r="16" spans="1:7" ht="18" customHeight="1">
      <c r="A16" s="196" t="s">
        <v>75</v>
      </c>
      <c r="B16" s="196" t="s">
        <v>76</v>
      </c>
      <c r="C16" s="18">
        <v>1.13568</v>
      </c>
      <c r="D16" s="18"/>
      <c r="E16" s="18"/>
      <c r="F16" s="18"/>
      <c r="G16" s="18">
        <v>1.13568</v>
      </c>
    </row>
    <row r="17" spans="1:7" ht="18" customHeight="1">
      <c r="A17" s="16" t="s">
        <v>77</v>
      </c>
      <c r="B17" s="16" t="s">
        <v>78</v>
      </c>
      <c r="C17" s="18">
        <v>33.542114</v>
      </c>
      <c r="D17" s="18">
        <v>33.542114</v>
      </c>
      <c r="E17" s="18">
        <v>33.542114</v>
      </c>
      <c r="F17" s="18"/>
      <c r="G17" s="18"/>
    </row>
    <row r="18" spans="1:7" ht="18" customHeight="1">
      <c r="A18" s="176" t="s">
        <v>79</v>
      </c>
      <c r="B18" s="176" t="s">
        <v>80</v>
      </c>
      <c r="C18" s="18">
        <v>33.542114</v>
      </c>
      <c r="D18" s="18">
        <v>33.542114</v>
      </c>
      <c r="E18" s="18">
        <v>33.542114</v>
      </c>
      <c r="F18" s="18"/>
      <c r="G18" s="18"/>
    </row>
    <row r="19" spans="1:7" ht="18" customHeight="1">
      <c r="A19" s="196" t="s">
        <v>81</v>
      </c>
      <c r="B19" s="196" t="s">
        <v>82</v>
      </c>
      <c r="C19" s="18">
        <v>30.404033</v>
      </c>
      <c r="D19" s="18">
        <v>30.404033</v>
      </c>
      <c r="E19" s="18">
        <v>30.404033</v>
      </c>
      <c r="F19" s="18"/>
      <c r="G19" s="18"/>
    </row>
    <row r="20" spans="1:7" ht="18" customHeight="1">
      <c r="A20" s="196" t="s">
        <v>83</v>
      </c>
      <c r="B20" s="196" t="s">
        <v>84</v>
      </c>
      <c r="C20" s="18">
        <v>3.138081</v>
      </c>
      <c r="D20" s="18">
        <v>3.138081</v>
      </c>
      <c r="E20" s="18">
        <v>3.138081</v>
      </c>
      <c r="F20" s="18"/>
      <c r="G20" s="18"/>
    </row>
    <row r="21" spans="1:7" ht="18" customHeight="1">
      <c r="A21" s="16" t="s">
        <v>85</v>
      </c>
      <c r="B21" s="16" t="s">
        <v>86</v>
      </c>
      <c r="C21" s="18">
        <v>49.979232</v>
      </c>
      <c r="D21" s="18">
        <v>49.979232</v>
      </c>
      <c r="E21" s="18">
        <v>49.979232</v>
      </c>
      <c r="F21" s="18"/>
      <c r="G21" s="18"/>
    </row>
    <row r="22" spans="1:7" ht="18" customHeight="1">
      <c r="A22" s="176" t="s">
        <v>87</v>
      </c>
      <c r="B22" s="176" t="s">
        <v>88</v>
      </c>
      <c r="C22" s="18">
        <v>49.979232</v>
      </c>
      <c r="D22" s="18">
        <v>49.979232</v>
      </c>
      <c r="E22" s="18">
        <v>49.979232</v>
      </c>
      <c r="F22" s="18"/>
      <c r="G22" s="18"/>
    </row>
    <row r="23" spans="1:7" ht="18" customHeight="1">
      <c r="A23" s="196" t="s">
        <v>89</v>
      </c>
      <c r="B23" s="196" t="s">
        <v>90</v>
      </c>
      <c r="C23" s="18">
        <v>49.979232</v>
      </c>
      <c r="D23" s="18">
        <v>49.979232</v>
      </c>
      <c r="E23" s="18">
        <v>49.979232</v>
      </c>
      <c r="F23" s="18"/>
      <c r="G23" s="18"/>
    </row>
    <row r="24" spans="1:7" ht="18" customHeight="1">
      <c r="A24" s="261" t="s">
        <v>91</v>
      </c>
      <c r="B24" s="262" t="s">
        <v>91</v>
      </c>
      <c r="C24" s="18">
        <f>C7+C11+C17+C21</f>
        <v>1072.57559</v>
      </c>
      <c r="D24" s="18">
        <f>D7+D11+D17+D21</f>
        <v>1014.4399099999999</v>
      </c>
      <c r="E24" s="18">
        <f>E7+E11+E17+E21</f>
        <v>818.2999100000001</v>
      </c>
      <c r="F24" s="18">
        <f>F7+F11+F17+F21</f>
        <v>196.14000000000001</v>
      </c>
      <c r="G24" s="18">
        <f>G7+G11+G17+G21</f>
        <v>58.13568</v>
      </c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/>
  <pageMargins left="0.75" right="0.75" top="1" bottom="1" header="0.5" footer="0.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F39"/>
  <sheetViews>
    <sheetView tabSelected="1" zoomScaleSheetLayoutView="100" workbookViewId="0" topLeftCell="S11">
      <selection activeCell="W18" sqref="W18"/>
    </sheetView>
  </sheetViews>
  <sheetFormatPr defaultColWidth="9.140625" defaultRowHeight="14.25" customHeight="1"/>
  <cols>
    <col min="1" max="1" width="5.8515625" style="0" customWidth="1"/>
    <col min="2" max="2" width="7.140625" style="0" customWidth="1"/>
    <col min="3" max="3" width="44.00390625" style="0" customWidth="1"/>
    <col min="4" max="4" width="29.57421875" style="1" customWidth="1"/>
    <col min="5" max="7" width="19.421875" style="1" customWidth="1"/>
    <col min="8" max="13" width="19.421875" style="0" customWidth="1"/>
    <col min="14" max="14" width="18.421875" style="0" customWidth="1"/>
    <col min="15" max="15" width="20.140625" style="0" customWidth="1"/>
    <col min="16" max="16" width="19.28125" style="0" customWidth="1"/>
    <col min="17" max="17" width="7.57421875" style="0" customWidth="1"/>
    <col min="18" max="18" width="6.28125" style="0" customWidth="1"/>
    <col min="19" max="19" width="44.00390625" style="0" customWidth="1"/>
    <col min="20" max="20" width="21.7109375" style="1" customWidth="1"/>
    <col min="21" max="23" width="18.8515625" style="1" customWidth="1"/>
    <col min="24" max="29" width="18.8515625" style="0" customWidth="1"/>
    <col min="30" max="30" width="21.00390625" style="0" customWidth="1"/>
    <col min="31" max="31" width="21.8515625" style="0" customWidth="1"/>
    <col min="32" max="32" width="20.421875" style="0" customWidth="1"/>
  </cols>
  <sheetData>
    <row r="1" spans="1:32" ht="12" customHeight="1">
      <c r="A1" s="210"/>
      <c r="D1" s="211"/>
      <c r="K1" s="85"/>
      <c r="L1" s="85"/>
      <c r="M1" s="85"/>
      <c r="T1" s="211"/>
      <c r="Z1" s="84"/>
      <c r="AA1" s="84"/>
      <c r="AB1" s="84"/>
      <c r="AF1" s="83" t="s">
        <v>138</v>
      </c>
    </row>
    <row r="2" spans="1:29" ht="39" customHeight="1">
      <c r="A2" s="212" t="s">
        <v>139</v>
      </c>
      <c r="B2" s="212"/>
      <c r="C2" s="212"/>
      <c r="D2" s="213"/>
      <c r="E2" s="213"/>
      <c r="F2" s="213"/>
      <c r="G2" s="213"/>
      <c r="H2" s="212"/>
      <c r="I2" s="212"/>
      <c r="J2" s="212"/>
      <c r="K2" s="212"/>
      <c r="L2" s="212"/>
      <c r="M2" s="212"/>
      <c r="Q2" s="212"/>
      <c r="R2" s="212"/>
      <c r="S2" s="212"/>
      <c r="T2" s="213"/>
      <c r="U2" s="213"/>
      <c r="V2" s="213"/>
      <c r="W2" s="213"/>
      <c r="X2" s="212"/>
      <c r="Y2" s="212"/>
      <c r="Z2" s="212"/>
      <c r="AA2" s="212"/>
      <c r="AB2" s="212"/>
      <c r="AC2" s="212"/>
    </row>
    <row r="3" spans="1:32" ht="19.5" customHeight="1">
      <c r="A3" s="25" t="str">
        <f>"单位名称："&amp;"师宗县人民政府办公室"</f>
        <v>单位名称：师宗县人民政府办公室</v>
      </c>
      <c r="D3" s="211"/>
      <c r="K3" s="85"/>
      <c r="L3" s="85"/>
      <c r="M3" s="85"/>
      <c r="T3" s="211"/>
      <c r="Z3" s="141"/>
      <c r="AA3" s="141"/>
      <c r="AB3" s="141"/>
      <c r="AF3" s="155" t="str">
        <f>"单位："&amp;"万元"</f>
        <v>单位：万元</v>
      </c>
    </row>
    <row r="4" spans="1:32" ht="19.5" customHeight="1">
      <c r="A4" s="214" t="s">
        <v>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30"/>
      <c r="O4" s="230"/>
      <c r="P4" s="230"/>
      <c r="Q4" s="214" t="s">
        <v>3</v>
      </c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30"/>
      <c r="AE4" s="230"/>
      <c r="AF4" s="230"/>
    </row>
    <row r="5" spans="1:32" ht="21.75" customHeight="1">
      <c r="A5" s="215" t="s">
        <v>140</v>
      </c>
      <c r="B5" s="216"/>
      <c r="C5" s="215"/>
      <c r="D5" s="214" t="s">
        <v>28</v>
      </c>
      <c r="E5" s="214" t="s">
        <v>31</v>
      </c>
      <c r="F5" s="214"/>
      <c r="G5" s="214"/>
      <c r="H5" s="214" t="s">
        <v>32</v>
      </c>
      <c r="I5" s="214"/>
      <c r="J5" s="214"/>
      <c r="K5" s="214" t="s">
        <v>33</v>
      </c>
      <c r="L5" s="214"/>
      <c r="M5" s="214"/>
      <c r="N5" s="230" t="s">
        <v>141</v>
      </c>
      <c r="O5" s="230" t="s">
        <v>34</v>
      </c>
      <c r="P5" s="230" t="s">
        <v>35</v>
      </c>
      <c r="Q5" s="215" t="s">
        <v>142</v>
      </c>
      <c r="R5" s="216"/>
      <c r="S5" s="215"/>
      <c r="T5" s="214" t="s">
        <v>28</v>
      </c>
      <c r="U5" s="234" t="s">
        <v>31</v>
      </c>
      <c r="V5" s="235"/>
      <c r="W5" s="236"/>
      <c r="X5" s="234" t="s">
        <v>32</v>
      </c>
      <c r="Y5" s="241"/>
      <c r="Z5" s="214"/>
      <c r="AA5" s="214" t="s">
        <v>33</v>
      </c>
      <c r="AB5" s="214"/>
      <c r="AC5" s="242"/>
      <c r="AD5" s="230" t="s">
        <v>141</v>
      </c>
      <c r="AE5" s="230" t="s">
        <v>34</v>
      </c>
      <c r="AF5" s="230" t="s">
        <v>35</v>
      </c>
    </row>
    <row r="6" spans="1:32" ht="17.25" customHeight="1">
      <c r="A6" s="217" t="s">
        <v>143</v>
      </c>
      <c r="B6" s="217" t="s">
        <v>144</v>
      </c>
      <c r="C6" s="217" t="s">
        <v>47</v>
      </c>
      <c r="D6" s="214"/>
      <c r="E6" s="214" t="s">
        <v>30</v>
      </c>
      <c r="F6" s="214" t="s">
        <v>48</v>
      </c>
      <c r="G6" s="214" t="s">
        <v>49</v>
      </c>
      <c r="H6" s="214" t="s">
        <v>30</v>
      </c>
      <c r="I6" s="214" t="s">
        <v>48</v>
      </c>
      <c r="J6" s="214" t="s">
        <v>49</v>
      </c>
      <c r="K6" s="214" t="s">
        <v>30</v>
      </c>
      <c r="L6" s="214" t="s">
        <v>48</v>
      </c>
      <c r="M6" s="214" t="s">
        <v>49</v>
      </c>
      <c r="N6" s="231" t="s">
        <v>30</v>
      </c>
      <c r="O6" s="231" t="s">
        <v>30</v>
      </c>
      <c r="P6" s="231" t="s">
        <v>30</v>
      </c>
      <c r="Q6" s="217" t="s">
        <v>143</v>
      </c>
      <c r="R6" s="217" t="s">
        <v>144</v>
      </c>
      <c r="S6" s="217" t="s">
        <v>47</v>
      </c>
      <c r="T6" s="214"/>
      <c r="U6" s="214" t="s">
        <v>30</v>
      </c>
      <c r="V6" s="214" t="s">
        <v>48</v>
      </c>
      <c r="W6" s="214" t="s">
        <v>49</v>
      </c>
      <c r="X6" s="214" t="s">
        <v>30</v>
      </c>
      <c r="Y6" s="214" t="s">
        <v>48</v>
      </c>
      <c r="Z6" s="214" t="s">
        <v>49</v>
      </c>
      <c r="AA6" s="214" t="s">
        <v>30</v>
      </c>
      <c r="AB6" s="214" t="s">
        <v>48</v>
      </c>
      <c r="AC6" s="243" t="s">
        <v>49</v>
      </c>
      <c r="AD6" s="231" t="s">
        <v>30</v>
      </c>
      <c r="AE6" s="231" t="s">
        <v>30</v>
      </c>
      <c r="AF6" s="231" t="s">
        <v>30</v>
      </c>
    </row>
    <row r="7" spans="1:32" ht="14.25" customHeight="1">
      <c r="A7" s="218" t="s">
        <v>132</v>
      </c>
      <c r="B7" s="218" t="s">
        <v>133</v>
      </c>
      <c r="C7" s="218" t="s">
        <v>134</v>
      </c>
      <c r="D7" s="218" t="s">
        <v>135</v>
      </c>
      <c r="E7" s="219" t="s">
        <v>136</v>
      </c>
      <c r="F7" s="219" t="s">
        <v>137</v>
      </c>
      <c r="G7" s="219" t="s">
        <v>145</v>
      </c>
      <c r="H7" s="219" t="s">
        <v>146</v>
      </c>
      <c r="I7" s="219" t="s">
        <v>147</v>
      </c>
      <c r="J7" s="219" t="s">
        <v>148</v>
      </c>
      <c r="K7" s="219" t="s">
        <v>149</v>
      </c>
      <c r="L7" s="219" t="s">
        <v>150</v>
      </c>
      <c r="M7" s="219" t="s">
        <v>151</v>
      </c>
      <c r="N7" s="230">
        <v>14</v>
      </c>
      <c r="O7" s="230">
        <v>15</v>
      </c>
      <c r="P7" s="230">
        <v>16</v>
      </c>
      <c r="Q7" s="219" t="s">
        <v>152</v>
      </c>
      <c r="R7" s="219" t="s">
        <v>153</v>
      </c>
      <c r="S7" s="219" t="s">
        <v>154</v>
      </c>
      <c r="T7" s="219" t="s">
        <v>155</v>
      </c>
      <c r="U7" s="219" t="s">
        <v>156</v>
      </c>
      <c r="V7" s="219" t="s">
        <v>157</v>
      </c>
      <c r="W7" s="219" t="s">
        <v>158</v>
      </c>
      <c r="X7" s="219" t="s">
        <v>159</v>
      </c>
      <c r="Y7" s="219" t="s">
        <v>160</v>
      </c>
      <c r="Z7" s="219" t="s">
        <v>161</v>
      </c>
      <c r="AA7" s="219" t="s">
        <v>162</v>
      </c>
      <c r="AB7" s="244">
        <v>28</v>
      </c>
      <c r="AC7" s="245">
        <v>29</v>
      </c>
      <c r="AD7" s="230">
        <v>30</v>
      </c>
      <c r="AE7" s="230">
        <v>31</v>
      </c>
      <c r="AF7" s="230">
        <v>32</v>
      </c>
    </row>
    <row r="8" spans="1:32" ht="17.25" customHeight="1">
      <c r="A8" s="220" t="s">
        <v>163</v>
      </c>
      <c r="B8" s="220"/>
      <c r="C8" s="220" t="s">
        <v>164</v>
      </c>
      <c r="D8" s="221">
        <v>657.33</v>
      </c>
      <c r="E8" s="221">
        <v>657.33</v>
      </c>
      <c r="F8" s="221">
        <f>SUM(F9:F12)</f>
        <v>657.33</v>
      </c>
      <c r="G8" s="221"/>
      <c r="H8" s="222"/>
      <c r="I8" s="222"/>
      <c r="J8" s="222"/>
      <c r="K8" s="222"/>
      <c r="L8" s="222"/>
      <c r="M8" s="222"/>
      <c r="N8" s="232"/>
      <c r="O8" s="232"/>
      <c r="P8" s="232"/>
      <c r="Q8" s="16" t="s">
        <v>165</v>
      </c>
      <c r="R8" s="16"/>
      <c r="S8" s="229" t="s">
        <v>166</v>
      </c>
      <c r="T8" s="221">
        <v>744.76</v>
      </c>
      <c r="U8" s="221">
        <v>744.76</v>
      </c>
      <c r="V8" s="221">
        <f>SUM(V9:V18)</f>
        <v>744.76</v>
      </c>
      <c r="W8" s="221"/>
      <c r="X8" s="237"/>
      <c r="Y8" s="237"/>
      <c r="Z8" s="237"/>
      <c r="AA8" s="222"/>
      <c r="AB8" s="222"/>
      <c r="AC8" s="222"/>
      <c r="AD8" s="246"/>
      <c r="AE8" s="246"/>
      <c r="AF8" s="246"/>
    </row>
    <row r="9" spans="1:32" ht="17.25" customHeight="1">
      <c r="A9" s="223"/>
      <c r="B9" s="223" t="s">
        <v>167</v>
      </c>
      <c r="C9" s="223" t="s">
        <v>168</v>
      </c>
      <c r="D9" s="221">
        <v>386.3</v>
      </c>
      <c r="E9" s="221">
        <v>386.3</v>
      </c>
      <c r="F9" s="221">
        <v>386.3</v>
      </c>
      <c r="G9" s="221"/>
      <c r="H9" s="222"/>
      <c r="I9" s="222"/>
      <c r="J9" s="222"/>
      <c r="K9" s="222"/>
      <c r="L9" s="222"/>
      <c r="M9" s="222"/>
      <c r="N9" s="232"/>
      <c r="O9" s="232"/>
      <c r="P9" s="232"/>
      <c r="Q9" s="176"/>
      <c r="R9" s="176" t="s">
        <v>167</v>
      </c>
      <c r="S9" s="238" t="s">
        <v>169</v>
      </c>
      <c r="T9" s="221">
        <v>188.29</v>
      </c>
      <c r="U9" s="221">
        <v>188.29</v>
      </c>
      <c r="V9" s="221">
        <v>188.29</v>
      </c>
      <c r="W9" s="221"/>
      <c r="X9" s="237"/>
      <c r="Y9" s="237"/>
      <c r="Z9" s="237"/>
      <c r="AA9" s="222"/>
      <c r="AB9" s="222"/>
      <c r="AC9" s="222"/>
      <c r="AD9" s="246"/>
      <c r="AE9" s="246"/>
      <c r="AF9" s="246"/>
    </row>
    <row r="10" spans="1:32" ht="17.25" customHeight="1">
      <c r="A10" s="223"/>
      <c r="B10" s="223" t="s">
        <v>170</v>
      </c>
      <c r="C10" s="223" t="s">
        <v>171</v>
      </c>
      <c r="D10" s="221">
        <v>102.69</v>
      </c>
      <c r="E10" s="221">
        <v>102.69</v>
      </c>
      <c r="F10" s="221">
        <v>102.69</v>
      </c>
      <c r="G10" s="221"/>
      <c r="H10" s="222"/>
      <c r="I10" s="222"/>
      <c r="J10" s="222"/>
      <c r="K10" s="222"/>
      <c r="L10" s="222"/>
      <c r="M10" s="222"/>
      <c r="N10" s="232"/>
      <c r="O10" s="232"/>
      <c r="P10" s="232"/>
      <c r="Q10" s="176"/>
      <c r="R10" s="176" t="s">
        <v>170</v>
      </c>
      <c r="S10" s="238" t="s">
        <v>172</v>
      </c>
      <c r="T10" s="221">
        <v>229.11</v>
      </c>
      <c r="U10" s="221">
        <v>229.11</v>
      </c>
      <c r="V10" s="221">
        <v>229.11</v>
      </c>
      <c r="W10" s="221"/>
      <c r="X10" s="237"/>
      <c r="Y10" s="237"/>
      <c r="Z10" s="237"/>
      <c r="AA10" s="222"/>
      <c r="AB10" s="222"/>
      <c r="AC10" s="222"/>
      <c r="AD10" s="246"/>
      <c r="AE10" s="246"/>
      <c r="AF10" s="246"/>
    </row>
    <row r="11" spans="1:32" ht="17.25" customHeight="1">
      <c r="A11" s="223"/>
      <c r="B11" s="223" t="s">
        <v>173</v>
      </c>
      <c r="C11" s="223" t="s">
        <v>90</v>
      </c>
      <c r="D11" s="221">
        <v>49.97</v>
      </c>
      <c r="E11" s="221">
        <v>49.97</v>
      </c>
      <c r="F11" s="221">
        <v>49.97</v>
      </c>
      <c r="G11" s="221"/>
      <c r="H11" s="222"/>
      <c r="I11" s="222"/>
      <c r="J11" s="222"/>
      <c r="K11" s="222"/>
      <c r="L11" s="222"/>
      <c r="M11" s="222"/>
      <c r="N11" s="232"/>
      <c r="O11" s="232"/>
      <c r="P11" s="232"/>
      <c r="Q11" s="176"/>
      <c r="R11" s="176" t="s">
        <v>173</v>
      </c>
      <c r="S11" s="238" t="s">
        <v>174</v>
      </c>
      <c r="T11" s="221">
        <v>12.48</v>
      </c>
      <c r="U11" s="221">
        <v>12.48</v>
      </c>
      <c r="V11" s="221">
        <v>12.48</v>
      </c>
      <c r="W11" s="221"/>
      <c r="X11" s="237"/>
      <c r="Y11" s="237"/>
      <c r="Z11" s="237"/>
      <c r="AA11" s="222"/>
      <c r="AB11" s="222"/>
      <c r="AC11" s="222"/>
      <c r="AD11" s="246"/>
      <c r="AE11" s="246"/>
      <c r="AF11" s="246"/>
    </row>
    <row r="12" spans="1:32" ht="17.25" customHeight="1">
      <c r="A12" s="223"/>
      <c r="B12" s="223" t="s">
        <v>175</v>
      </c>
      <c r="C12" s="223" t="s">
        <v>176</v>
      </c>
      <c r="D12" s="221">
        <v>118.37</v>
      </c>
      <c r="E12" s="221">
        <v>118.37</v>
      </c>
      <c r="F12" s="221">
        <v>118.37</v>
      </c>
      <c r="G12" s="221"/>
      <c r="H12" s="222"/>
      <c r="I12" s="222"/>
      <c r="J12" s="222"/>
      <c r="K12" s="222"/>
      <c r="L12" s="222"/>
      <c r="M12" s="222"/>
      <c r="N12" s="232"/>
      <c r="O12" s="232"/>
      <c r="P12" s="232"/>
      <c r="Q12" s="176"/>
      <c r="R12" s="176" t="s">
        <v>177</v>
      </c>
      <c r="S12" s="238" t="s">
        <v>178</v>
      </c>
      <c r="T12" s="221">
        <v>43.85</v>
      </c>
      <c r="U12" s="221">
        <v>43.85</v>
      </c>
      <c r="V12" s="221">
        <v>43.85</v>
      </c>
      <c r="W12" s="221"/>
      <c r="X12" s="237"/>
      <c r="Y12" s="237"/>
      <c r="Z12" s="237"/>
      <c r="AA12" s="222"/>
      <c r="AB12" s="222"/>
      <c r="AC12" s="222"/>
      <c r="AD12" s="246"/>
      <c r="AE12" s="246"/>
      <c r="AF12" s="246"/>
    </row>
    <row r="13" spans="1:32" ht="17.25" customHeight="1">
      <c r="A13" s="220" t="s">
        <v>179</v>
      </c>
      <c r="B13" s="220"/>
      <c r="C13" s="220" t="s">
        <v>180</v>
      </c>
      <c r="D13" s="221">
        <v>244.14</v>
      </c>
      <c r="E13" s="221">
        <v>244.14</v>
      </c>
      <c r="F13" s="221">
        <f>SUM(F14:F20)</f>
        <v>196.14</v>
      </c>
      <c r="G13" s="221">
        <v>48</v>
      </c>
      <c r="H13" s="222"/>
      <c r="I13" s="222"/>
      <c r="J13" s="222"/>
      <c r="K13" s="222"/>
      <c r="L13" s="222"/>
      <c r="M13" s="222"/>
      <c r="N13" s="232"/>
      <c r="O13" s="232"/>
      <c r="P13" s="232"/>
      <c r="Q13" s="176"/>
      <c r="R13" s="176" t="s">
        <v>181</v>
      </c>
      <c r="S13" s="238" t="s">
        <v>182</v>
      </c>
      <c r="T13" s="221">
        <v>69.15</v>
      </c>
      <c r="U13" s="221">
        <v>69.15</v>
      </c>
      <c r="V13" s="221">
        <v>69.15</v>
      </c>
      <c r="W13" s="221"/>
      <c r="X13" s="237"/>
      <c r="Y13" s="237"/>
      <c r="Z13" s="237"/>
      <c r="AA13" s="222"/>
      <c r="AB13" s="222"/>
      <c r="AC13" s="222"/>
      <c r="AD13" s="246"/>
      <c r="AE13" s="246"/>
      <c r="AF13" s="246"/>
    </row>
    <row r="14" spans="1:32" ht="17.25" customHeight="1">
      <c r="A14" s="223"/>
      <c r="B14" s="223" t="s">
        <v>167</v>
      </c>
      <c r="C14" s="223" t="s">
        <v>183</v>
      </c>
      <c r="D14" s="221">
        <v>58.54</v>
      </c>
      <c r="E14" s="221">
        <v>58.54</v>
      </c>
      <c r="F14" s="221">
        <v>58.54</v>
      </c>
      <c r="G14" s="221"/>
      <c r="H14" s="222"/>
      <c r="I14" s="222"/>
      <c r="J14" s="222"/>
      <c r="K14" s="222"/>
      <c r="L14" s="222"/>
      <c r="M14" s="222"/>
      <c r="N14" s="232"/>
      <c r="O14" s="232"/>
      <c r="P14" s="232"/>
      <c r="Q14" s="176"/>
      <c r="R14" s="176" t="s">
        <v>184</v>
      </c>
      <c r="S14" s="238" t="s">
        <v>185</v>
      </c>
      <c r="T14" s="221"/>
      <c r="U14" s="221"/>
      <c r="V14" s="221"/>
      <c r="W14" s="221"/>
      <c r="X14" s="237"/>
      <c r="Y14" s="237"/>
      <c r="Z14" s="237"/>
      <c r="AA14" s="222"/>
      <c r="AB14" s="222"/>
      <c r="AC14" s="222"/>
      <c r="AD14" s="246"/>
      <c r="AE14" s="246"/>
      <c r="AF14" s="246"/>
    </row>
    <row r="15" spans="1:32" ht="17.25" customHeight="1">
      <c r="A15" s="223"/>
      <c r="B15" s="223" t="s">
        <v>170</v>
      </c>
      <c r="C15" s="223" t="s">
        <v>186</v>
      </c>
      <c r="D15" s="221">
        <v>1</v>
      </c>
      <c r="E15" s="221">
        <v>1</v>
      </c>
      <c r="F15" s="221">
        <v>1</v>
      </c>
      <c r="G15" s="221"/>
      <c r="H15" s="222"/>
      <c r="I15" s="222"/>
      <c r="J15" s="222"/>
      <c r="K15" s="222"/>
      <c r="L15" s="222"/>
      <c r="M15" s="222"/>
      <c r="N15" s="232"/>
      <c r="O15" s="232"/>
      <c r="P15" s="232"/>
      <c r="Q15" s="176"/>
      <c r="R15" s="176" t="s">
        <v>148</v>
      </c>
      <c r="S15" s="238" t="s">
        <v>187</v>
      </c>
      <c r="T15" s="221">
        <v>30.4</v>
      </c>
      <c r="U15" s="221">
        <v>30.4</v>
      </c>
      <c r="V15" s="221">
        <v>30.4</v>
      </c>
      <c r="W15" s="221"/>
      <c r="X15" s="237"/>
      <c r="Y15" s="237"/>
      <c r="Z15" s="237"/>
      <c r="AA15" s="222"/>
      <c r="AB15" s="222"/>
      <c r="AC15" s="222"/>
      <c r="AD15" s="246"/>
      <c r="AE15" s="246"/>
      <c r="AF15" s="246"/>
    </row>
    <row r="16" spans="1:32" ht="17.25" customHeight="1">
      <c r="A16" s="223"/>
      <c r="B16" s="223" t="s">
        <v>173</v>
      </c>
      <c r="C16" s="223" t="s">
        <v>188</v>
      </c>
      <c r="D16" s="221">
        <v>0.5</v>
      </c>
      <c r="E16" s="221">
        <v>0.5</v>
      </c>
      <c r="F16" s="221">
        <v>0.5</v>
      </c>
      <c r="G16" s="221"/>
      <c r="H16" s="222"/>
      <c r="I16" s="222"/>
      <c r="J16" s="222"/>
      <c r="K16" s="222"/>
      <c r="L16" s="222"/>
      <c r="M16" s="222"/>
      <c r="N16" s="232"/>
      <c r="O16" s="232"/>
      <c r="P16" s="232"/>
      <c r="Q16" s="176"/>
      <c r="R16" s="176" t="s">
        <v>150</v>
      </c>
      <c r="S16" s="238" t="s">
        <v>189</v>
      </c>
      <c r="T16" s="221">
        <v>3.13</v>
      </c>
      <c r="U16" s="221">
        <v>3.13</v>
      </c>
      <c r="V16" s="221">
        <v>3.13</v>
      </c>
      <c r="W16" s="221"/>
      <c r="X16" s="237"/>
      <c r="Y16" s="237"/>
      <c r="Z16" s="237"/>
      <c r="AA16" s="222"/>
      <c r="AB16" s="222"/>
      <c r="AC16" s="222"/>
      <c r="AD16" s="246"/>
      <c r="AE16" s="246"/>
      <c r="AF16" s="246"/>
    </row>
    <row r="17" spans="1:32" ht="17.25" customHeight="1">
      <c r="A17" s="223"/>
      <c r="B17" s="223" t="s">
        <v>190</v>
      </c>
      <c r="C17" s="223" t="s">
        <v>191</v>
      </c>
      <c r="D17" s="221">
        <v>35</v>
      </c>
      <c r="E17" s="221">
        <v>35</v>
      </c>
      <c r="F17" s="221">
        <v>35</v>
      </c>
      <c r="G17" s="221"/>
      <c r="H17" s="222"/>
      <c r="I17" s="222"/>
      <c r="J17" s="222"/>
      <c r="K17" s="222"/>
      <c r="L17" s="222"/>
      <c r="M17" s="222"/>
      <c r="N17" s="232"/>
      <c r="O17" s="232"/>
      <c r="P17" s="232"/>
      <c r="Q17" s="176"/>
      <c r="R17" s="176" t="s">
        <v>151</v>
      </c>
      <c r="S17" s="238" t="s">
        <v>90</v>
      </c>
      <c r="T17" s="221">
        <v>49.98</v>
      </c>
      <c r="U17" s="221">
        <v>49.98</v>
      </c>
      <c r="V17" s="221">
        <v>49.98</v>
      </c>
      <c r="W17" s="221"/>
      <c r="X17" s="237"/>
      <c r="Y17" s="237"/>
      <c r="Z17" s="237"/>
      <c r="AA17" s="222"/>
      <c r="AB17" s="222"/>
      <c r="AC17" s="222"/>
      <c r="AD17" s="246"/>
      <c r="AE17" s="246"/>
      <c r="AF17" s="246"/>
    </row>
    <row r="18" spans="1:32" ht="17.25" customHeight="1">
      <c r="A18" s="223"/>
      <c r="B18" s="223" t="s">
        <v>192</v>
      </c>
      <c r="C18" s="223" t="s">
        <v>193</v>
      </c>
      <c r="D18" s="221">
        <v>5.1</v>
      </c>
      <c r="E18" s="221">
        <v>5.1</v>
      </c>
      <c r="F18" s="221">
        <v>5.1</v>
      </c>
      <c r="G18" s="221"/>
      <c r="H18" s="222"/>
      <c r="I18" s="222"/>
      <c r="J18" s="222"/>
      <c r="K18" s="222"/>
      <c r="L18" s="222"/>
      <c r="M18" s="222"/>
      <c r="N18" s="232"/>
      <c r="O18" s="232"/>
      <c r="P18" s="232"/>
      <c r="Q18" s="176"/>
      <c r="R18" s="176" t="s">
        <v>175</v>
      </c>
      <c r="S18" s="238" t="s">
        <v>176</v>
      </c>
      <c r="T18" s="221">
        <v>118.37</v>
      </c>
      <c r="U18" s="221">
        <v>118.37</v>
      </c>
      <c r="V18" s="221">
        <v>118.37</v>
      </c>
      <c r="W18" s="221"/>
      <c r="X18" s="237"/>
      <c r="Y18" s="237"/>
      <c r="Z18" s="237"/>
      <c r="AA18" s="222"/>
      <c r="AB18" s="222"/>
      <c r="AC18" s="222"/>
      <c r="AD18" s="246"/>
      <c r="AE18" s="246"/>
      <c r="AF18" s="246"/>
    </row>
    <row r="19" spans="1:32" ht="17.25" customHeight="1">
      <c r="A19" s="223"/>
      <c r="B19" s="223" t="s">
        <v>181</v>
      </c>
      <c r="C19" s="223" t="s">
        <v>194</v>
      </c>
      <c r="D19" s="221">
        <v>96</v>
      </c>
      <c r="E19" s="221">
        <v>96</v>
      </c>
      <c r="F19" s="221">
        <v>96</v>
      </c>
      <c r="G19" s="221"/>
      <c r="H19" s="222"/>
      <c r="I19" s="222"/>
      <c r="J19" s="222"/>
      <c r="K19" s="222"/>
      <c r="L19" s="222"/>
      <c r="M19" s="222"/>
      <c r="N19" s="232"/>
      <c r="O19" s="232"/>
      <c r="P19" s="232"/>
      <c r="Q19" s="16" t="s">
        <v>195</v>
      </c>
      <c r="R19" s="16"/>
      <c r="S19" s="229" t="s">
        <v>196</v>
      </c>
      <c r="T19" s="221">
        <v>244.14</v>
      </c>
      <c r="U19" s="221">
        <f>SUM(U20:U33)</f>
        <v>244.13999999999996</v>
      </c>
      <c r="V19" s="221">
        <f>SUM(V20:V33)</f>
        <v>196.14</v>
      </c>
      <c r="W19" s="221">
        <v>48</v>
      </c>
      <c r="X19" s="237"/>
      <c r="Y19" s="237"/>
      <c r="Z19" s="237"/>
      <c r="AA19" s="222"/>
      <c r="AB19" s="222"/>
      <c r="AC19" s="222"/>
      <c r="AD19" s="246"/>
      <c r="AE19" s="246"/>
      <c r="AF19" s="246"/>
    </row>
    <row r="20" spans="1:32" ht="17.25" customHeight="1">
      <c r="A20" s="223"/>
      <c r="B20" s="223" t="s">
        <v>184</v>
      </c>
      <c r="C20" s="223" t="s">
        <v>197</v>
      </c>
      <c r="D20" s="221">
        <v>48</v>
      </c>
      <c r="E20" s="221">
        <v>48</v>
      </c>
      <c r="F20" s="221"/>
      <c r="G20" s="221">
        <v>48</v>
      </c>
      <c r="H20" s="222"/>
      <c r="I20" s="222"/>
      <c r="J20" s="222"/>
      <c r="K20" s="222"/>
      <c r="L20" s="222"/>
      <c r="M20" s="222"/>
      <c r="N20" s="232"/>
      <c r="O20" s="232"/>
      <c r="P20" s="232"/>
      <c r="Q20" s="176"/>
      <c r="R20" s="176" t="s">
        <v>167</v>
      </c>
      <c r="S20" s="238" t="s">
        <v>198</v>
      </c>
      <c r="T20" s="221">
        <v>9.25</v>
      </c>
      <c r="U20" s="221">
        <v>9.25</v>
      </c>
      <c r="V20" s="221">
        <v>9.25</v>
      </c>
      <c r="W20" s="221"/>
      <c r="X20" s="237"/>
      <c r="Y20" s="237"/>
      <c r="Z20" s="237"/>
      <c r="AA20" s="222"/>
      <c r="AB20" s="222"/>
      <c r="AC20" s="222"/>
      <c r="AD20" s="246"/>
      <c r="AE20" s="246"/>
      <c r="AF20" s="246"/>
    </row>
    <row r="21" spans="1:32" ht="17.25" customHeight="1">
      <c r="A21" s="220" t="s">
        <v>199</v>
      </c>
      <c r="B21" s="220"/>
      <c r="C21" s="220" t="s">
        <v>200</v>
      </c>
      <c r="D21" s="221">
        <v>87.43</v>
      </c>
      <c r="E21" s="221">
        <v>87.43</v>
      </c>
      <c r="F21" s="221">
        <v>87.43</v>
      </c>
      <c r="G21" s="221"/>
      <c r="H21" s="222"/>
      <c r="I21" s="222"/>
      <c r="J21" s="222"/>
      <c r="K21" s="222"/>
      <c r="L21" s="222"/>
      <c r="M21" s="222"/>
      <c r="N21" s="232"/>
      <c r="O21" s="232"/>
      <c r="P21" s="232"/>
      <c r="Q21" s="176"/>
      <c r="R21" s="176" t="s">
        <v>190</v>
      </c>
      <c r="S21" s="238" t="s">
        <v>201</v>
      </c>
      <c r="T21" s="221">
        <v>0.1</v>
      </c>
      <c r="U21" s="221">
        <v>0.1</v>
      </c>
      <c r="V21" s="221">
        <v>0.1</v>
      </c>
      <c r="W21" s="221"/>
      <c r="X21" s="237"/>
      <c r="Y21" s="237"/>
      <c r="Z21" s="237"/>
      <c r="AA21" s="222"/>
      <c r="AB21" s="222"/>
      <c r="AC21" s="222"/>
      <c r="AD21" s="246"/>
      <c r="AE21" s="246"/>
      <c r="AF21" s="246"/>
    </row>
    <row r="22" spans="1:32" ht="17.25" customHeight="1">
      <c r="A22" s="223"/>
      <c r="B22" s="223" t="s">
        <v>167</v>
      </c>
      <c r="C22" s="223" t="s">
        <v>166</v>
      </c>
      <c r="D22" s="221">
        <v>87.43</v>
      </c>
      <c r="E22" s="221">
        <v>87.43</v>
      </c>
      <c r="F22" s="221">
        <v>87.43</v>
      </c>
      <c r="G22" s="221"/>
      <c r="H22" s="222"/>
      <c r="I22" s="222"/>
      <c r="J22" s="222"/>
      <c r="K22" s="222"/>
      <c r="L22" s="222"/>
      <c r="M22" s="222"/>
      <c r="N22" s="232"/>
      <c r="O22" s="232"/>
      <c r="P22" s="232"/>
      <c r="Q22" s="176"/>
      <c r="R22" s="176" t="s">
        <v>192</v>
      </c>
      <c r="S22" s="238" t="s">
        <v>202</v>
      </c>
      <c r="T22" s="221">
        <v>1.5</v>
      </c>
      <c r="U22" s="221">
        <v>1.5</v>
      </c>
      <c r="V22" s="221">
        <v>1.5</v>
      </c>
      <c r="W22" s="221"/>
      <c r="X22" s="237"/>
      <c r="Y22" s="237"/>
      <c r="Z22" s="237"/>
      <c r="AA22" s="222"/>
      <c r="AB22" s="222"/>
      <c r="AC22" s="222"/>
      <c r="AD22" s="246"/>
      <c r="AE22" s="246"/>
      <c r="AF22" s="246"/>
    </row>
    <row r="23" spans="1:32" ht="17.25" customHeight="1">
      <c r="A23" s="223"/>
      <c r="B23" s="223" t="s">
        <v>170</v>
      </c>
      <c r="C23" s="223" t="s">
        <v>196</v>
      </c>
      <c r="D23" s="221"/>
      <c r="E23" s="221"/>
      <c r="F23" s="221"/>
      <c r="G23" s="221"/>
      <c r="H23" s="222"/>
      <c r="I23" s="222"/>
      <c r="J23" s="222"/>
      <c r="K23" s="222"/>
      <c r="L23" s="222"/>
      <c r="M23" s="222"/>
      <c r="N23" s="232"/>
      <c r="O23" s="232"/>
      <c r="P23" s="232"/>
      <c r="Q23" s="176"/>
      <c r="R23" s="176" t="s">
        <v>177</v>
      </c>
      <c r="S23" s="238" t="s">
        <v>203</v>
      </c>
      <c r="T23" s="221">
        <v>2.5</v>
      </c>
      <c r="U23" s="221">
        <v>2.5</v>
      </c>
      <c r="V23" s="221">
        <v>2.5</v>
      </c>
      <c r="W23" s="221"/>
      <c r="X23" s="237"/>
      <c r="Y23" s="237"/>
      <c r="Z23" s="237"/>
      <c r="AA23" s="222"/>
      <c r="AB23" s="222"/>
      <c r="AC23" s="222"/>
      <c r="AD23" s="246"/>
      <c r="AE23" s="246"/>
      <c r="AF23" s="246"/>
    </row>
    <row r="24" spans="1:32" ht="17.25" customHeight="1">
      <c r="A24" s="220" t="s">
        <v>204</v>
      </c>
      <c r="B24" s="220"/>
      <c r="C24" s="220" t="s">
        <v>205</v>
      </c>
      <c r="D24" s="221">
        <v>83.68</v>
      </c>
      <c r="E24" s="221">
        <v>83.68</v>
      </c>
      <c r="F24" s="221">
        <v>73.54</v>
      </c>
      <c r="G24" s="221">
        <v>10.14</v>
      </c>
      <c r="H24" s="222"/>
      <c r="I24" s="222"/>
      <c r="J24" s="222"/>
      <c r="K24" s="222"/>
      <c r="L24" s="222"/>
      <c r="M24" s="222"/>
      <c r="N24" s="232"/>
      <c r="O24" s="232"/>
      <c r="P24" s="232"/>
      <c r="Q24" s="176"/>
      <c r="R24" s="176" t="s">
        <v>149</v>
      </c>
      <c r="S24" s="238" t="s">
        <v>206</v>
      </c>
      <c r="T24" s="221">
        <v>7</v>
      </c>
      <c r="U24" s="221">
        <v>7</v>
      </c>
      <c r="V24" s="221">
        <v>7</v>
      </c>
      <c r="W24" s="221"/>
      <c r="X24" s="237"/>
      <c r="Y24" s="237"/>
      <c r="Z24" s="237"/>
      <c r="AA24" s="222"/>
      <c r="AB24" s="222"/>
      <c r="AC24" s="222"/>
      <c r="AD24" s="246"/>
      <c r="AE24" s="246"/>
      <c r="AF24" s="246"/>
    </row>
    <row r="25" spans="1:32" ht="17.25" customHeight="1">
      <c r="A25" s="223"/>
      <c r="B25" s="223" t="s">
        <v>167</v>
      </c>
      <c r="C25" s="223" t="s">
        <v>207</v>
      </c>
      <c r="D25" s="221">
        <v>10.14</v>
      </c>
      <c r="E25" s="221">
        <v>10.14</v>
      </c>
      <c r="F25" s="221"/>
      <c r="G25" s="221">
        <v>10.14</v>
      </c>
      <c r="H25" s="222"/>
      <c r="I25" s="222"/>
      <c r="J25" s="222"/>
      <c r="K25" s="222"/>
      <c r="L25" s="222"/>
      <c r="M25" s="222"/>
      <c r="N25" s="232"/>
      <c r="O25" s="232"/>
      <c r="P25" s="232"/>
      <c r="Q25" s="176"/>
      <c r="R25" s="176" t="s">
        <v>151</v>
      </c>
      <c r="S25" s="238" t="s">
        <v>197</v>
      </c>
      <c r="T25" s="221">
        <v>48</v>
      </c>
      <c r="U25" s="221">
        <v>48</v>
      </c>
      <c r="V25" s="221"/>
      <c r="W25" s="221">
        <v>48</v>
      </c>
      <c r="X25" s="237"/>
      <c r="Y25" s="237"/>
      <c r="Z25" s="237"/>
      <c r="AA25" s="222"/>
      <c r="AB25" s="222"/>
      <c r="AC25" s="222"/>
      <c r="AD25" s="246"/>
      <c r="AE25" s="246"/>
      <c r="AF25" s="246"/>
    </row>
    <row r="26" spans="1:32" ht="17.25" customHeight="1">
      <c r="A26" s="223"/>
      <c r="B26" s="223" t="s">
        <v>190</v>
      </c>
      <c r="C26" s="223" t="s">
        <v>208</v>
      </c>
      <c r="D26" s="221">
        <v>73.54</v>
      </c>
      <c r="E26" s="221">
        <v>73.54</v>
      </c>
      <c r="F26" s="221">
        <v>73.54</v>
      </c>
      <c r="G26" s="221"/>
      <c r="H26" s="222"/>
      <c r="I26" s="222"/>
      <c r="J26" s="222"/>
      <c r="K26" s="222"/>
      <c r="L26" s="222"/>
      <c r="M26" s="222"/>
      <c r="N26" s="232"/>
      <c r="O26" s="232"/>
      <c r="P26" s="232"/>
      <c r="Q26" s="176"/>
      <c r="R26" s="176" t="s">
        <v>209</v>
      </c>
      <c r="S26" s="238" t="s">
        <v>186</v>
      </c>
      <c r="T26" s="221">
        <v>1</v>
      </c>
      <c r="U26" s="221">
        <v>1</v>
      </c>
      <c r="V26" s="221">
        <v>1</v>
      </c>
      <c r="W26" s="221"/>
      <c r="X26" s="237"/>
      <c r="Y26" s="237"/>
      <c r="Z26" s="237"/>
      <c r="AA26" s="222"/>
      <c r="AB26" s="222"/>
      <c r="AC26" s="222"/>
      <c r="AD26" s="246"/>
      <c r="AE26" s="246"/>
      <c r="AF26" s="246"/>
    </row>
    <row r="27" spans="1:32" ht="17.25" customHeight="1">
      <c r="A27" s="16"/>
      <c r="B27" s="16"/>
      <c r="C27" s="16"/>
      <c r="D27" s="224"/>
      <c r="E27" s="224"/>
      <c r="F27" s="224"/>
      <c r="G27" s="224"/>
      <c r="H27" s="225"/>
      <c r="I27" s="225"/>
      <c r="J27" s="225"/>
      <c r="K27" s="225"/>
      <c r="L27" s="225"/>
      <c r="M27" s="225"/>
      <c r="N27" s="225"/>
      <c r="O27" s="225"/>
      <c r="P27" s="225"/>
      <c r="Q27" s="176"/>
      <c r="R27" s="176" t="s">
        <v>210</v>
      </c>
      <c r="S27" s="238" t="s">
        <v>188</v>
      </c>
      <c r="T27" s="221">
        <v>0.5</v>
      </c>
      <c r="U27" s="221">
        <v>0.5</v>
      </c>
      <c r="V27" s="221">
        <v>0.5</v>
      </c>
      <c r="W27" s="221"/>
      <c r="X27" s="237"/>
      <c r="Y27" s="237"/>
      <c r="Z27" s="237"/>
      <c r="AA27" s="222"/>
      <c r="AB27" s="222"/>
      <c r="AC27" s="222"/>
      <c r="AD27" s="246"/>
      <c r="AE27" s="246"/>
      <c r="AF27" s="246"/>
    </row>
    <row r="28" spans="1:32" ht="17.25" customHeight="1">
      <c r="A28" s="16"/>
      <c r="B28" s="16"/>
      <c r="C28" s="16"/>
      <c r="D28" s="224"/>
      <c r="E28" s="224"/>
      <c r="F28" s="224"/>
      <c r="G28" s="224"/>
      <c r="H28" s="16"/>
      <c r="I28" s="16"/>
      <c r="J28" s="16"/>
      <c r="K28" s="16"/>
      <c r="L28" s="16"/>
      <c r="M28" s="16"/>
      <c r="N28" s="16"/>
      <c r="O28" s="16"/>
      <c r="P28" s="16"/>
      <c r="Q28" s="176"/>
      <c r="R28" s="176" t="s">
        <v>152</v>
      </c>
      <c r="S28" s="238" t="s">
        <v>193</v>
      </c>
      <c r="T28" s="221">
        <v>5.1</v>
      </c>
      <c r="U28" s="221">
        <v>5.1</v>
      </c>
      <c r="V28" s="221">
        <v>5.1</v>
      </c>
      <c r="W28" s="221"/>
      <c r="X28" s="237"/>
      <c r="Y28" s="237"/>
      <c r="Z28" s="237"/>
      <c r="AA28" s="222"/>
      <c r="AB28" s="222"/>
      <c r="AC28" s="222"/>
      <c r="AD28" s="246"/>
      <c r="AE28" s="246"/>
      <c r="AF28" s="246"/>
    </row>
    <row r="29" spans="1:32" ht="17.25" customHeight="1">
      <c r="A29" s="16"/>
      <c r="B29" s="16"/>
      <c r="C29" s="16"/>
      <c r="D29" s="224"/>
      <c r="E29" s="224"/>
      <c r="F29" s="224"/>
      <c r="G29" s="224"/>
      <c r="H29" s="16"/>
      <c r="I29" s="16"/>
      <c r="J29" s="16"/>
      <c r="K29" s="16"/>
      <c r="L29" s="16"/>
      <c r="M29" s="16"/>
      <c r="N29" s="16"/>
      <c r="O29" s="16"/>
      <c r="P29" s="16"/>
      <c r="Q29" s="176"/>
      <c r="R29" s="176" t="s">
        <v>161</v>
      </c>
      <c r="S29" s="238" t="s">
        <v>211</v>
      </c>
      <c r="T29" s="221">
        <v>35</v>
      </c>
      <c r="U29" s="221">
        <v>35</v>
      </c>
      <c r="V29" s="221">
        <v>35</v>
      </c>
      <c r="W29" s="221"/>
      <c r="X29" s="237"/>
      <c r="Y29" s="237"/>
      <c r="Z29" s="237"/>
      <c r="AA29" s="222"/>
      <c r="AB29" s="222"/>
      <c r="AC29" s="222"/>
      <c r="AD29" s="246"/>
      <c r="AE29" s="246"/>
      <c r="AF29" s="246"/>
    </row>
    <row r="30" spans="1:32" ht="17.25" customHeight="1">
      <c r="A30" s="16"/>
      <c r="B30" s="16"/>
      <c r="C30" s="16"/>
      <c r="D30" s="224"/>
      <c r="E30" s="224"/>
      <c r="F30" s="224"/>
      <c r="G30" s="224"/>
      <c r="H30" s="16"/>
      <c r="I30" s="16"/>
      <c r="J30" s="16"/>
      <c r="K30" s="16"/>
      <c r="L30" s="16"/>
      <c r="M30" s="16"/>
      <c r="N30" s="16"/>
      <c r="O30" s="16"/>
      <c r="P30" s="16"/>
      <c r="Q30" s="176"/>
      <c r="R30" s="176" t="s">
        <v>212</v>
      </c>
      <c r="S30" s="238" t="s">
        <v>213</v>
      </c>
      <c r="T30" s="221"/>
      <c r="U30" s="221"/>
      <c r="V30" s="221"/>
      <c r="W30" s="221"/>
      <c r="X30" s="237"/>
      <c r="Y30" s="237"/>
      <c r="Z30" s="237"/>
      <c r="AA30" s="222"/>
      <c r="AB30" s="222"/>
      <c r="AC30" s="222"/>
      <c r="AD30" s="246"/>
      <c r="AE30" s="246"/>
      <c r="AF30" s="246"/>
    </row>
    <row r="31" spans="1:32" ht="17.25" customHeight="1">
      <c r="A31" s="16"/>
      <c r="B31" s="16"/>
      <c r="C31" s="16"/>
      <c r="D31" s="224"/>
      <c r="E31" s="224"/>
      <c r="F31" s="224"/>
      <c r="G31" s="224"/>
      <c r="H31" s="16"/>
      <c r="I31" s="16"/>
      <c r="J31" s="16"/>
      <c r="K31" s="16"/>
      <c r="L31" s="16"/>
      <c r="M31" s="16"/>
      <c r="N31" s="16"/>
      <c r="O31" s="16"/>
      <c r="P31" s="16"/>
      <c r="Q31" s="176"/>
      <c r="R31" s="176" t="s">
        <v>214</v>
      </c>
      <c r="S31" s="238" t="s">
        <v>215</v>
      </c>
      <c r="T31" s="221">
        <v>4.71</v>
      </c>
      <c r="U31" s="221">
        <v>4.71</v>
      </c>
      <c r="V31" s="221">
        <v>4.71</v>
      </c>
      <c r="W31" s="221"/>
      <c r="X31" s="237"/>
      <c r="Y31" s="237"/>
      <c r="Z31" s="237"/>
      <c r="AA31" s="222"/>
      <c r="AB31" s="222"/>
      <c r="AC31" s="222"/>
      <c r="AD31" s="246"/>
      <c r="AE31" s="246"/>
      <c r="AF31" s="246"/>
    </row>
    <row r="32" spans="1:32" ht="17.25" customHeight="1">
      <c r="A32" s="16"/>
      <c r="B32" s="16"/>
      <c r="C32" s="16"/>
      <c r="D32" s="224"/>
      <c r="E32" s="224"/>
      <c r="F32" s="224"/>
      <c r="G32" s="224"/>
      <c r="H32" s="16"/>
      <c r="I32" s="16"/>
      <c r="J32" s="16"/>
      <c r="K32" s="16"/>
      <c r="L32" s="16"/>
      <c r="M32" s="16"/>
      <c r="N32" s="16"/>
      <c r="O32" s="16"/>
      <c r="P32" s="16"/>
      <c r="Q32" s="176"/>
      <c r="R32" s="176" t="s">
        <v>216</v>
      </c>
      <c r="S32" s="238" t="s">
        <v>194</v>
      </c>
      <c r="T32" s="221">
        <v>96</v>
      </c>
      <c r="U32" s="221">
        <v>96</v>
      </c>
      <c r="V32" s="221">
        <v>96</v>
      </c>
      <c r="W32" s="221"/>
      <c r="X32" s="237"/>
      <c r="Y32" s="237"/>
      <c r="Z32" s="237"/>
      <c r="AA32" s="222"/>
      <c r="AB32" s="222"/>
      <c r="AC32" s="222"/>
      <c r="AD32" s="246"/>
      <c r="AE32" s="246"/>
      <c r="AF32" s="246"/>
    </row>
    <row r="33" spans="1:32" ht="17.25" customHeight="1">
      <c r="A33" s="16"/>
      <c r="B33" s="16"/>
      <c r="C33" s="16"/>
      <c r="D33" s="224"/>
      <c r="E33" s="224"/>
      <c r="F33" s="224"/>
      <c r="G33" s="224"/>
      <c r="H33" s="16"/>
      <c r="I33" s="16"/>
      <c r="J33" s="16"/>
      <c r="K33" s="16"/>
      <c r="L33" s="16"/>
      <c r="M33" s="16"/>
      <c r="N33" s="16"/>
      <c r="O33" s="16"/>
      <c r="P33" s="16"/>
      <c r="Q33" s="176"/>
      <c r="R33" s="176" t="s">
        <v>217</v>
      </c>
      <c r="S33" s="238" t="s">
        <v>218</v>
      </c>
      <c r="T33" s="221">
        <v>33.48</v>
      </c>
      <c r="U33" s="221">
        <v>33.48</v>
      </c>
      <c r="V33" s="221">
        <v>33.48</v>
      </c>
      <c r="W33" s="221"/>
      <c r="X33" s="237"/>
      <c r="Y33" s="237"/>
      <c r="Z33" s="237"/>
      <c r="AA33" s="222"/>
      <c r="AB33" s="222"/>
      <c r="AC33" s="222"/>
      <c r="AD33" s="246"/>
      <c r="AE33" s="246"/>
      <c r="AF33" s="246"/>
    </row>
    <row r="34" spans="1:32" ht="17.25" customHeight="1">
      <c r="A34" s="16"/>
      <c r="B34" s="16"/>
      <c r="C34" s="16"/>
      <c r="D34" s="224"/>
      <c r="E34" s="224"/>
      <c r="F34" s="224"/>
      <c r="G34" s="224"/>
      <c r="H34" s="16"/>
      <c r="I34" s="16"/>
      <c r="J34" s="16"/>
      <c r="K34" s="16"/>
      <c r="L34" s="16"/>
      <c r="M34" s="16"/>
      <c r="N34" s="16"/>
      <c r="O34" s="16"/>
      <c r="P34" s="16"/>
      <c r="Q34" s="16" t="s">
        <v>219</v>
      </c>
      <c r="R34" s="16"/>
      <c r="S34" s="229" t="s">
        <v>205</v>
      </c>
      <c r="T34" s="221">
        <v>83.68</v>
      </c>
      <c r="U34" s="221">
        <f>SUM(U35:U37)</f>
        <v>83.68</v>
      </c>
      <c r="V34" s="221">
        <v>73.54</v>
      </c>
      <c r="W34" s="221">
        <v>10.14</v>
      </c>
      <c r="X34" s="237"/>
      <c r="Y34" s="237"/>
      <c r="Z34" s="237"/>
      <c r="AA34" s="222"/>
      <c r="AB34" s="222"/>
      <c r="AC34" s="222"/>
      <c r="AD34" s="246"/>
      <c r="AE34" s="246"/>
      <c r="AF34" s="246"/>
    </row>
    <row r="35" spans="1:32" ht="17.25" customHeight="1">
      <c r="A35" s="16"/>
      <c r="B35" s="16"/>
      <c r="C35" s="16"/>
      <c r="D35" s="224"/>
      <c r="E35" s="224"/>
      <c r="F35" s="224"/>
      <c r="G35" s="224"/>
      <c r="H35" s="16"/>
      <c r="I35" s="16"/>
      <c r="J35" s="16"/>
      <c r="K35" s="16"/>
      <c r="L35" s="16"/>
      <c r="M35" s="16"/>
      <c r="N35" s="16"/>
      <c r="O35" s="16"/>
      <c r="P35" s="16"/>
      <c r="Q35" s="176"/>
      <c r="R35" s="176" t="s">
        <v>167</v>
      </c>
      <c r="S35" s="238" t="s">
        <v>220</v>
      </c>
      <c r="T35" s="221">
        <v>15.3</v>
      </c>
      <c r="U35" s="221">
        <v>15.3</v>
      </c>
      <c r="V35" s="221">
        <v>15.3</v>
      </c>
      <c r="W35" s="221"/>
      <c r="X35" s="237"/>
      <c r="Y35" s="237"/>
      <c r="Z35" s="237"/>
      <c r="AA35" s="222"/>
      <c r="AB35" s="222"/>
      <c r="AC35" s="222"/>
      <c r="AD35" s="246"/>
      <c r="AE35" s="246"/>
      <c r="AF35" s="246"/>
    </row>
    <row r="36" spans="1:32" ht="17.25" customHeight="1">
      <c r="A36" s="16"/>
      <c r="B36" s="16"/>
      <c r="C36" s="16"/>
      <c r="D36" s="224"/>
      <c r="E36" s="224"/>
      <c r="F36" s="224"/>
      <c r="G36" s="224"/>
      <c r="H36" s="16"/>
      <c r="I36" s="16"/>
      <c r="J36" s="16"/>
      <c r="K36" s="16"/>
      <c r="L36" s="16"/>
      <c r="M36" s="16"/>
      <c r="N36" s="16"/>
      <c r="O36" s="16"/>
      <c r="P36" s="16"/>
      <c r="Q36" s="176"/>
      <c r="R36" s="176" t="s">
        <v>170</v>
      </c>
      <c r="S36" s="238" t="s">
        <v>221</v>
      </c>
      <c r="T36" s="221">
        <v>58.24</v>
      </c>
      <c r="U36" s="221">
        <v>58.24</v>
      </c>
      <c r="V36" s="221">
        <v>58.24</v>
      </c>
      <c r="W36" s="221"/>
      <c r="X36" s="237"/>
      <c r="Y36" s="237"/>
      <c r="Z36" s="237"/>
      <c r="AA36" s="222"/>
      <c r="AB36" s="222"/>
      <c r="AC36" s="222"/>
      <c r="AD36" s="246"/>
      <c r="AE36" s="246"/>
      <c r="AF36" s="246"/>
    </row>
    <row r="37" spans="1:32" ht="17.25" customHeight="1">
      <c r="A37" s="16"/>
      <c r="B37" s="16"/>
      <c r="C37" s="16"/>
      <c r="D37" s="224"/>
      <c r="E37" s="224"/>
      <c r="F37" s="224"/>
      <c r="G37" s="224"/>
      <c r="H37" s="16"/>
      <c r="I37" s="16"/>
      <c r="J37" s="16"/>
      <c r="K37" s="16"/>
      <c r="L37" s="16"/>
      <c r="M37" s="16"/>
      <c r="N37" s="16"/>
      <c r="O37" s="16"/>
      <c r="P37" s="16"/>
      <c r="Q37" s="176"/>
      <c r="R37" s="176" t="s">
        <v>190</v>
      </c>
      <c r="S37" s="238" t="s">
        <v>222</v>
      </c>
      <c r="T37" s="221">
        <v>10.14</v>
      </c>
      <c r="U37" s="221">
        <v>10.14</v>
      </c>
      <c r="V37" s="221"/>
      <c r="W37" s="221">
        <v>10.14</v>
      </c>
      <c r="X37" s="237"/>
      <c r="Y37" s="237"/>
      <c r="Z37" s="237"/>
      <c r="AA37" s="222"/>
      <c r="AB37" s="222"/>
      <c r="AC37" s="222"/>
      <c r="AD37" s="246"/>
      <c r="AE37" s="246"/>
      <c r="AF37" s="246"/>
    </row>
    <row r="38" spans="1:32" ht="17.25" customHeight="1">
      <c r="A38" s="16"/>
      <c r="B38" s="16"/>
      <c r="C38" s="16"/>
      <c r="D38" s="224"/>
      <c r="E38" s="224"/>
      <c r="F38" s="224"/>
      <c r="G38" s="224"/>
      <c r="H38" s="16"/>
      <c r="I38" s="16"/>
      <c r="J38" s="16"/>
      <c r="K38" s="16"/>
      <c r="L38" s="16"/>
      <c r="M38" s="16"/>
      <c r="N38" s="16"/>
      <c r="O38" s="16"/>
      <c r="P38" s="16"/>
      <c r="Q38" s="176"/>
      <c r="R38" s="176" t="s">
        <v>177</v>
      </c>
      <c r="S38" s="238" t="s">
        <v>223</v>
      </c>
      <c r="T38" s="221"/>
      <c r="U38" s="221"/>
      <c r="V38" s="221"/>
      <c r="W38" s="221"/>
      <c r="X38" s="237"/>
      <c r="Y38" s="237"/>
      <c r="Z38" s="237"/>
      <c r="AA38" s="222"/>
      <c r="AB38" s="222"/>
      <c r="AC38" s="222"/>
      <c r="AD38" s="246"/>
      <c r="AE38" s="246"/>
      <c r="AF38" s="246"/>
    </row>
    <row r="39" spans="1:32" ht="20.25" customHeight="1">
      <c r="A39" s="226" t="s">
        <v>22</v>
      </c>
      <c r="B39" s="227"/>
      <c r="C39" s="228"/>
      <c r="D39" s="221">
        <v>1072.58</v>
      </c>
      <c r="E39" s="221">
        <f>SUM(E8+E13+E21+E24)</f>
        <v>1072.5800000000002</v>
      </c>
      <c r="F39" s="221">
        <f>F8+F13+F21+F24</f>
        <v>1014.44</v>
      </c>
      <c r="G39" s="221">
        <v>58.14</v>
      </c>
      <c r="H39" s="229"/>
      <c r="I39" s="229"/>
      <c r="J39" s="229"/>
      <c r="K39" s="229"/>
      <c r="L39" s="229"/>
      <c r="M39" s="229"/>
      <c r="N39" s="233"/>
      <c r="O39" s="233"/>
      <c r="P39" s="233"/>
      <c r="Q39" s="239" t="s">
        <v>22</v>
      </c>
      <c r="R39" s="239"/>
      <c r="S39" s="239"/>
      <c r="T39" s="240">
        <v>1072.58</v>
      </c>
      <c r="U39" s="240">
        <f>U8+U19+U34</f>
        <v>1072.58</v>
      </c>
      <c r="V39" s="240">
        <f>V8+V19+V34</f>
        <v>1014.4399999999999</v>
      </c>
      <c r="W39" s="240">
        <v>58.14</v>
      </c>
      <c r="X39" s="237"/>
      <c r="Y39" s="237"/>
      <c r="Z39" s="237"/>
      <c r="AA39" s="222"/>
      <c r="AB39" s="222"/>
      <c r="AC39" s="222"/>
      <c r="AD39" s="246"/>
      <c r="AE39" s="246"/>
      <c r="AF39" s="246"/>
    </row>
  </sheetData>
  <sheetProtection/>
  <mergeCells count="16">
    <mergeCell ref="A2:AC2"/>
    <mergeCell ref="A3:C3"/>
    <mergeCell ref="A4:P4"/>
    <mergeCell ref="Q4:AF4"/>
    <mergeCell ref="A5:C5"/>
    <mergeCell ref="E5:G5"/>
    <mergeCell ref="H5:J5"/>
    <mergeCell ref="K5:M5"/>
    <mergeCell ref="Q5:S5"/>
    <mergeCell ref="U5:W5"/>
    <mergeCell ref="X5:Z5"/>
    <mergeCell ref="AA5:AC5"/>
    <mergeCell ref="A39:C39"/>
    <mergeCell ref="Q39:S39"/>
    <mergeCell ref="D5:D6"/>
    <mergeCell ref="T5:T6"/>
  </mergeCells>
  <printOptions/>
  <pageMargins left="0.75" right="0.75" top="1" bottom="1" header="0.5" footer="0.5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7"/>
  <sheetViews>
    <sheetView zoomScaleSheetLayoutView="100" workbookViewId="0" topLeftCell="A1">
      <selection activeCell="C12" sqref="C12"/>
    </sheetView>
  </sheetViews>
  <sheetFormatPr defaultColWidth="9.140625" defaultRowHeight="14.25" customHeight="1"/>
  <cols>
    <col min="1" max="2" width="27.421875" style="0" customWidth="1"/>
    <col min="3" max="3" width="17.28125" style="0" customWidth="1"/>
    <col min="4" max="5" width="26.28125" style="0" customWidth="1"/>
    <col min="6" max="6" width="18.7109375" style="0" customWidth="1"/>
  </cols>
  <sheetData>
    <row r="1" spans="1:6" ht="14.25" customHeight="1">
      <c r="A1" s="205"/>
      <c r="B1" s="205"/>
      <c r="C1" s="100"/>
      <c r="F1" s="206" t="s">
        <v>224</v>
      </c>
    </row>
    <row r="2" spans="1:6" ht="25.5" customHeight="1">
      <c r="A2" s="207" t="s">
        <v>225</v>
      </c>
      <c r="B2" s="207"/>
      <c r="C2" s="207"/>
      <c r="D2" s="207"/>
      <c r="E2" s="207"/>
      <c r="F2" s="207"/>
    </row>
    <row r="3" spans="1:6" ht="15.75" customHeight="1">
      <c r="A3" s="5" t="str">
        <f>"单位名称："&amp;"师宗县人民政府办公室"</f>
        <v>单位名称：师宗县人民政府办公室</v>
      </c>
      <c r="B3" s="205"/>
      <c r="C3" s="100"/>
      <c r="F3" s="206" t="str">
        <f>"单位："&amp;"万元"</f>
        <v>单位：万元</v>
      </c>
    </row>
    <row r="4" spans="1:6" ht="19.5" customHeight="1">
      <c r="A4" s="11" t="s">
        <v>226</v>
      </c>
      <c r="B4" s="12" t="s">
        <v>227</v>
      </c>
      <c r="C4" s="12" t="s">
        <v>228</v>
      </c>
      <c r="D4" s="12"/>
      <c r="E4" s="12"/>
      <c r="F4" s="12" t="s">
        <v>193</v>
      </c>
    </row>
    <row r="5" spans="1:6" ht="19.5" customHeight="1">
      <c r="A5" s="11"/>
      <c r="B5" s="12"/>
      <c r="C5" s="93" t="s">
        <v>30</v>
      </c>
      <c r="D5" s="93" t="s">
        <v>229</v>
      </c>
      <c r="E5" s="93" t="s">
        <v>230</v>
      </c>
      <c r="F5" s="12"/>
    </row>
    <row r="6" spans="1:6" ht="18.75" customHeight="1">
      <c r="A6" s="208">
        <v>1</v>
      </c>
      <c r="B6" s="208">
        <v>2</v>
      </c>
      <c r="C6" s="209">
        <v>3</v>
      </c>
      <c r="D6" s="208">
        <v>4</v>
      </c>
      <c r="E6" s="208">
        <v>5</v>
      </c>
      <c r="F6" s="208">
        <v>6</v>
      </c>
    </row>
    <row r="7" spans="1:6" s="1" customFormat="1" ht="18.75" customHeight="1">
      <c r="A7" s="18">
        <v>101.1</v>
      </c>
      <c r="B7" s="18"/>
      <c r="C7" s="18">
        <v>96</v>
      </c>
      <c r="D7" s="18"/>
      <c r="E7" s="18">
        <v>96</v>
      </c>
      <c r="F7" s="18">
        <v>5.1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40"/>
  <sheetViews>
    <sheetView zoomScaleSheetLayoutView="100" workbookViewId="0" topLeftCell="B29">
      <selection activeCell="N9" sqref="N9:N10"/>
    </sheetView>
  </sheetViews>
  <sheetFormatPr defaultColWidth="9.140625" defaultRowHeight="14.25" customHeight="1" outlineLevelRow="2"/>
  <cols>
    <col min="1" max="1" width="32.8515625" style="0" customWidth="1"/>
    <col min="2" max="2" width="20.7109375" style="0" customWidth="1"/>
    <col min="3" max="3" width="31.28125" style="0" customWidth="1"/>
    <col min="4" max="4" width="10.140625" style="0" customWidth="1"/>
    <col min="5" max="5" width="17.57421875" style="0" customWidth="1"/>
    <col min="6" max="6" width="10.28125" style="0" customWidth="1"/>
    <col min="7" max="7" width="23.00390625" style="0" customWidth="1"/>
    <col min="8" max="8" width="10.7109375" style="0" customWidth="1"/>
    <col min="9" max="9" width="11.00390625" style="0" customWidth="1"/>
    <col min="10" max="10" width="15.421875" style="0" customWidth="1"/>
    <col min="11" max="11" width="10.7109375" style="0" customWidth="1"/>
    <col min="12" max="13" width="11.140625" style="0" customWidth="1"/>
    <col min="15" max="15" width="11.140625" style="0" customWidth="1"/>
    <col min="16" max="16" width="11.8515625" style="0" customWidth="1"/>
    <col min="20" max="20" width="12.140625" style="0" customWidth="1"/>
    <col min="21" max="23" width="12.28125" style="0" customWidth="1"/>
    <col min="24" max="24" width="12.7109375" style="0" customWidth="1"/>
    <col min="25" max="26" width="11.140625" style="0" customWidth="1"/>
  </cols>
  <sheetData>
    <row r="1" spans="2:26" ht="16.5" customHeight="1">
      <c r="B1" s="185"/>
      <c r="D1" s="186"/>
      <c r="E1" s="186"/>
      <c r="F1" s="186"/>
      <c r="G1" s="186"/>
      <c r="H1" s="187"/>
      <c r="I1" s="187"/>
      <c r="K1" s="187"/>
      <c r="L1" s="187"/>
      <c r="M1" s="187"/>
      <c r="P1" s="187"/>
      <c r="T1" s="187"/>
      <c r="X1" s="185"/>
      <c r="Z1" s="83" t="s">
        <v>231</v>
      </c>
    </row>
    <row r="2" spans="1:26" ht="26.25" customHeight="1">
      <c r="A2" s="79" t="s">
        <v>232</v>
      </c>
      <c r="B2" s="79"/>
      <c r="C2" s="79"/>
      <c r="D2" s="79"/>
      <c r="E2" s="79"/>
      <c r="F2" s="79"/>
      <c r="G2" s="79"/>
      <c r="H2" s="79"/>
      <c r="I2" s="79"/>
      <c r="J2" s="4"/>
      <c r="K2" s="79"/>
      <c r="L2" s="79"/>
      <c r="M2" s="79"/>
      <c r="N2" s="4"/>
      <c r="O2" s="4"/>
      <c r="P2" s="79"/>
      <c r="Q2" s="4"/>
      <c r="R2" s="4"/>
      <c r="S2" s="4"/>
      <c r="T2" s="79"/>
      <c r="U2" s="79"/>
      <c r="V2" s="79"/>
      <c r="W2" s="79"/>
      <c r="X2" s="79"/>
      <c r="Y2" s="79"/>
      <c r="Z2" s="79"/>
    </row>
    <row r="3" spans="1:26" ht="15" customHeight="1">
      <c r="A3" s="5" t="str">
        <f>"单位名称："&amp;"师宗县人民政府办公室"</f>
        <v>单位名称：师宗县人民政府办公室</v>
      </c>
      <c r="B3" s="188"/>
      <c r="C3" s="188"/>
      <c r="D3" s="188"/>
      <c r="E3" s="188"/>
      <c r="F3" s="188"/>
      <c r="G3" s="188"/>
      <c r="H3" s="189"/>
      <c r="I3" s="189"/>
      <c r="J3" s="8"/>
      <c r="K3" s="189"/>
      <c r="L3" s="189"/>
      <c r="M3" s="189"/>
      <c r="N3" s="8"/>
      <c r="O3" s="8"/>
      <c r="P3" s="189"/>
      <c r="Q3" s="8"/>
      <c r="R3" s="8"/>
      <c r="S3" s="8"/>
      <c r="T3" s="189"/>
      <c r="X3" s="185"/>
      <c r="Z3" s="121" t="str">
        <f>"单位："&amp;"万元"</f>
        <v>单位：万元</v>
      </c>
    </row>
    <row r="4" spans="1:26" ht="18" customHeight="1">
      <c r="A4" s="190" t="s">
        <v>233</v>
      </c>
      <c r="B4" s="190" t="s">
        <v>234</v>
      </c>
      <c r="C4" s="190" t="s">
        <v>235</v>
      </c>
      <c r="D4" s="190" t="s">
        <v>236</v>
      </c>
      <c r="E4" s="190" t="s">
        <v>237</v>
      </c>
      <c r="F4" s="190" t="s">
        <v>238</v>
      </c>
      <c r="G4" s="190" t="s">
        <v>239</v>
      </c>
      <c r="H4" s="94" t="s">
        <v>240</v>
      </c>
      <c r="I4" s="94" t="s">
        <v>240</v>
      </c>
      <c r="J4" s="12"/>
      <c r="K4" s="94"/>
      <c r="L4" s="94"/>
      <c r="M4" s="94"/>
      <c r="N4" s="12"/>
      <c r="O4" s="12"/>
      <c r="P4" s="94"/>
      <c r="Q4" s="12"/>
      <c r="R4" s="12"/>
      <c r="S4" s="12"/>
      <c r="T4" s="203" t="s">
        <v>34</v>
      </c>
      <c r="U4" s="94" t="s">
        <v>35</v>
      </c>
      <c r="V4" s="94"/>
      <c r="W4" s="94"/>
      <c r="X4" s="94"/>
      <c r="Y4" s="94"/>
      <c r="Z4" s="94"/>
    </row>
    <row r="5" spans="1:26" ht="18" customHeight="1">
      <c r="A5" s="191"/>
      <c r="B5" s="192"/>
      <c r="C5" s="191"/>
      <c r="D5" s="191"/>
      <c r="E5" s="191"/>
      <c r="F5" s="191"/>
      <c r="G5" s="191"/>
      <c r="H5" s="94" t="s">
        <v>241</v>
      </c>
      <c r="I5" s="94" t="s">
        <v>31</v>
      </c>
      <c r="J5" s="12"/>
      <c r="K5" s="94"/>
      <c r="L5" s="94"/>
      <c r="M5" s="94"/>
      <c r="N5" s="12"/>
      <c r="O5" s="12"/>
      <c r="P5" s="94"/>
      <c r="Q5" s="12" t="s">
        <v>242</v>
      </c>
      <c r="R5" s="12"/>
      <c r="S5" s="12"/>
      <c r="T5" s="190" t="s">
        <v>34</v>
      </c>
      <c r="U5" s="94" t="s">
        <v>35</v>
      </c>
      <c r="V5" s="203" t="s">
        <v>36</v>
      </c>
      <c r="W5" s="94" t="s">
        <v>35</v>
      </c>
      <c r="X5" s="203" t="s">
        <v>38</v>
      </c>
      <c r="Y5" s="203" t="s">
        <v>39</v>
      </c>
      <c r="Z5" s="201" t="s">
        <v>40</v>
      </c>
    </row>
    <row r="6" spans="1:26" ht="14.25" customHeight="1">
      <c r="A6" s="193"/>
      <c r="B6" s="193"/>
      <c r="C6" s="193"/>
      <c r="D6" s="193"/>
      <c r="E6" s="193"/>
      <c r="F6" s="193"/>
      <c r="G6" s="193"/>
      <c r="H6" s="193"/>
      <c r="I6" s="200" t="s">
        <v>243</v>
      </c>
      <c r="J6" s="201" t="s">
        <v>244</v>
      </c>
      <c r="K6" s="190" t="s">
        <v>245</v>
      </c>
      <c r="L6" s="190" t="s">
        <v>246</v>
      </c>
      <c r="M6" s="190" t="s">
        <v>247</v>
      </c>
      <c r="N6" s="190" t="s">
        <v>248</v>
      </c>
      <c r="O6" s="190" t="s">
        <v>32</v>
      </c>
      <c r="P6" s="190" t="s">
        <v>33</v>
      </c>
      <c r="Q6" s="190" t="s">
        <v>31</v>
      </c>
      <c r="R6" s="190" t="s">
        <v>32</v>
      </c>
      <c r="S6" s="190" t="s">
        <v>33</v>
      </c>
      <c r="T6" s="193"/>
      <c r="U6" s="190" t="s">
        <v>30</v>
      </c>
      <c r="V6" s="190" t="s">
        <v>36</v>
      </c>
      <c r="W6" s="190" t="s">
        <v>249</v>
      </c>
      <c r="X6" s="190" t="s">
        <v>38</v>
      </c>
      <c r="Y6" s="190" t="s">
        <v>39</v>
      </c>
      <c r="Z6" s="190" t="s">
        <v>40</v>
      </c>
    </row>
    <row r="7" spans="1:26" ht="37.5" customHeight="1">
      <c r="A7" s="194"/>
      <c r="B7" s="194"/>
      <c r="C7" s="194"/>
      <c r="D7" s="194"/>
      <c r="E7" s="194"/>
      <c r="F7" s="194"/>
      <c r="G7" s="194"/>
      <c r="H7" s="194"/>
      <c r="I7" s="81" t="s">
        <v>30</v>
      </c>
      <c r="J7" s="81" t="s">
        <v>250</v>
      </c>
      <c r="K7" s="202" t="s">
        <v>244</v>
      </c>
      <c r="L7" s="202" t="s">
        <v>246</v>
      </c>
      <c r="M7" s="202" t="s">
        <v>247</v>
      </c>
      <c r="N7" s="202" t="s">
        <v>248</v>
      </c>
      <c r="O7" s="202" t="s">
        <v>248</v>
      </c>
      <c r="P7" s="202" t="s">
        <v>248</v>
      </c>
      <c r="Q7" s="202" t="s">
        <v>246</v>
      </c>
      <c r="R7" s="202" t="s">
        <v>247</v>
      </c>
      <c r="S7" s="202" t="s">
        <v>248</v>
      </c>
      <c r="T7" s="202" t="s">
        <v>34</v>
      </c>
      <c r="U7" s="202" t="s">
        <v>30</v>
      </c>
      <c r="V7" s="202" t="s">
        <v>36</v>
      </c>
      <c r="W7" s="202" t="s">
        <v>249</v>
      </c>
      <c r="X7" s="202" t="s">
        <v>38</v>
      </c>
      <c r="Y7" s="202" t="s">
        <v>39</v>
      </c>
      <c r="Z7" s="202" t="s">
        <v>40</v>
      </c>
    </row>
    <row r="8" spans="1:26" ht="14.2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99">
        <v>25</v>
      </c>
      <c r="Z8" s="204">
        <v>26</v>
      </c>
    </row>
    <row r="9" spans="1:26" ht="21" customHeight="1">
      <c r="A9" s="16" t="s">
        <v>42</v>
      </c>
      <c r="B9" s="195"/>
      <c r="C9" s="195"/>
      <c r="D9" s="195"/>
      <c r="E9" s="195"/>
      <c r="F9" s="195"/>
      <c r="G9" s="195"/>
      <c r="H9" s="19">
        <v>861.08155</v>
      </c>
      <c r="I9" s="19">
        <v>861.08155</v>
      </c>
      <c r="J9" s="19"/>
      <c r="K9" s="19"/>
      <c r="L9" s="19"/>
      <c r="M9" s="19"/>
      <c r="N9" s="19">
        <v>861.08155</v>
      </c>
      <c r="O9" s="37"/>
      <c r="P9" s="37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3.25" customHeight="1" outlineLevel="1">
      <c r="A10" s="176" t="s">
        <v>42</v>
      </c>
      <c r="B10" s="16"/>
      <c r="C10" s="16"/>
      <c r="D10" s="16"/>
      <c r="E10" s="16"/>
      <c r="F10" s="16"/>
      <c r="G10" s="16"/>
      <c r="H10" s="19">
        <f>SUM(H11:H39)</f>
        <v>861.0815500000001</v>
      </c>
      <c r="I10" s="19">
        <f>SUM(I11:I39)</f>
        <v>861.0815500000001</v>
      </c>
      <c r="J10" s="19"/>
      <c r="K10" s="19"/>
      <c r="L10" s="19"/>
      <c r="M10" s="19"/>
      <c r="N10" s="19">
        <f>SUM(N11:N39)</f>
        <v>861.0815500000001</v>
      </c>
      <c r="O10" s="37"/>
      <c r="P10" s="37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3.25" customHeight="1" outlineLevel="2">
      <c r="A11" s="196" t="s">
        <v>42</v>
      </c>
      <c r="B11" s="16" t="s">
        <v>251</v>
      </c>
      <c r="C11" s="16" t="s">
        <v>252</v>
      </c>
      <c r="D11" s="16" t="s">
        <v>61</v>
      </c>
      <c r="E11" s="16" t="s">
        <v>62</v>
      </c>
      <c r="F11" s="16" t="s">
        <v>253</v>
      </c>
      <c r="G11" s="16" t="s">
        <v>169</v>
      </c>
      <c r="H11" s="19">
        <v>149.7504</v>
      </c>
      <c r="I11" s="19">
        <v>149.7504</v>
      </c>
      <c r="J11" s="19"/>
      <c r="K11" s="19"/>
      <c r="L11" s="19"/>
      <c r="M11" s="19"/>
      <c r="N11" s="19">
        <v>149.7504</v>
      </c>
      <c r="O11" s="16"/>
      <c r="P11" s="16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3.25" customHeight="1" outlineLevel="2">
      <c r="A12" s="196" t="s">
        <v>42</v>
      </c>
      <c r="B12" s="16" t="s">
        <v>254</v>
      </c>
      <c r="C12" s="16" t="s">
        <v>255</v>
      </c>
      <c r="D12" s="16" t="s">
        <v>61</v>
      </c>
      <c r="E12" s="16" t="s">
        <v>62</v>
      </c>
      <c r="F12" s="16" t="s">
        <v>253</v>
      </c>
      <c r="G12" s="16" t="s">
        <v>169</v>
      </c>
      <c r="H12" s="19">
        <v>38.5392</v>
      </c>
      <c r="I12" s="19">
        <v>38.5392</v>
      </c>
      <c r="J12" s="19"/>
      <c r="K12" s="19"/>
      <c r="L12" s="19"/>
      <c r="M12" s="19"/>
      <c r="N12" s="19">
        <v>38.5392</v>
      </c>
      <c r="O12" s="16"/>
      <c r="P12" s="16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3.25" customHeight="1" outlineLevel="2">
      <c r="A13" s="196" t="s">
        <v>42</v>
      </c>
      <c r="B13" s="16" t="s">
        <v>251</v>
      </c>
      <c r="C13" s="16" t="s">
        <v>252</v>
      </c>
      <c r="D13" s="16" t="s">
        <v>61</v>
      </c>
      <c r="E13" s="16" t="s">
        <v>62</v>
      </c>
      <c r="F13" s="16" t="s">
        <v>256</v>
      </c>
      <c r="G13" s="16" t="s">
        <v>172</v>
      </c>
      <c r="H13" s="19">
        <v>224.0676</v>
      </c>
      <c r="I13" s="19">
        <v>224.0676</v>
      </c>
      <c r="J13" s="19"/>
      <c r="K13" s="19"/>
      <c r="L13" s="19"/>
      <c r="M13" s="19"/>
      <c r="N13" s="19">
        <v>224.0676</v>
      </c>
      <c r="O13" s="16"/>
      <c r="P13" s="16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3.25" customHeight="1" outlineLevel="2">
      <c r="A14" s="196" t="s">
        <v>42</v>
      </c>
      <c r="B14" s="16" t="s">
        <v>254</v>
      </c>
      <c r="C14" s="16" t="s">
        <v>255</v>
      </c>
      <c r="D14" s="16" t="s">
        <v>61</v>
      </c>
      <c r="E14" s="16" t="s">
        <v>62</v>
      </c>
      <c r="F14" s="16" t="s">
        <v>256</v>
      </c>
      <c r="G14" s="16" t="s">
        <v>172</v>
      </c>
      <c r="H14" s="19">
        <v>5.046</v>
      </c>
      <c r="I14" s="19">
        <v>5.046</v>
      </c>
      <c r="J14" s="19"/>
      <c r="K14" s="19"/>
      <c r="L14" s="19"/>
      <c r="M14" s="19"/>
      <c r="N14" s="19">
        <v>5.046</v>
      </c>
      <c r="O14" s="16"/>
      <c r="P14" s="16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3.25" customHeight="1" outlineLevel="2">
      <c r="A15" s="196" t="s">
        <v>42</v>
      </c>
      <c r="B15" s="16" t="s">
        <v>251</v>
      </c>
      <c r="C15" s="16" t="s">
        <v>252</v>
      </c>
      <c r="D15" s="16" t="s">
        <v>61</v>
      </c>
      <c r="E15" s="16" t="s">
        <v>62</v>
      </c>
      <c r="F15" s="16" t="s">
        <v>257</v>
      </c>
      <c r="G15" s="16" t="s">
        <v>174</v>
      </c>
      <c r="H15" s="19">
        <v>12.4792</v>
      </c>
      <c r="I15" s="19">
        <v>12.4792</v>
      </c>
      <c r="J15" s="19"/>
      <c r="K15" s="19"/>
      <c r="L15" s="19"/>
      <c r="M15" s="19"/>
      <c r="N15" s="19">
        <v>12.4792</v>
      </c>
      <c r="O15" s="16"/>
      <c r="P15" s="16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3.25" customHeight="1" outlineLevel="2">
      <c r="A16" s="196" t="s">
        <v>42</v>
      </c>
      <c r="B16" s="16" t="s">
        <v>254</v>
      </c>
      <c r="C16" s="16" t="s">
        <v>255</v>
      </c>
      <c r="D16" s="16" t="s">
        <v>61</v>
      </c>
      <c r="E16" s="16" t="s">
        <v>62</v>
      </c>
      <c r="F16" s="16" t="s">
        <v>258</v>
      </c>
      <c r="G16" s="16" t="s">
        <v>178</v>
      </c>
      <c r="H16" s="19">
        <v>3.2116</v>
      </c>
      <c r="I16" s="19">
        <v>3.2116</v>
      </c>
      <c r="J16" s="19"/>
      <c r="K16" s="19"/>
      <c r="L16" s="19"/>
      <c r="M16" s="19"/>
      <c r="N16" s="19">
        <v>3.2116</v>
      </c>
      <c r="O16" s="16"/>
      <c r="P16" s="16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3.25" customHeight="1" outlineLevel="2">
      <c r="A17" s="196" t="s">
        <v>42</v>
      </c>
      <c r="B17" s="16" t="s">
        <v>254</v>
      </c>
      <c r="C17" s="16" t="s">
        <v>255</v>
      </c>
      <c r="D17" s="16" t="s">
        <v>61</v>
      </c>
      <c r="E17" s="16" t="s">
        <v>62</v>
      </c>
      <c r="F17" s="16" t="s">
        <v>258</v>
      </c>
      <c r="G17" s="16" t="s">
        <v>178</v>
      </c>
      <c r="H17" s="19">
        <v>15.294</v>
      </c>
      <c r="I17" s="19">
        <v>15.294</v>
      </c>
      <c r="J17" s="19"/>
      <c r="K17" s="19"/>
      <c r="L17" s="19"/>
      <c r="M17" s="19"/>
      <c r="N17" s="19">
        <v>15.294</v>
      </c>
      <c r="O17" s="16"/>
      <c r="P17" s="16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3.25" customHeight="1" outlineLevel="2">
      <c r="A18" s="196" t="s">
        <v>42</v>
      </c>
      <c r="B18" s="16" t="s">
        <v>254</v>
      </c>
      <c r="C18" s="16" t="s">
        <v>255</v>
      </c>
      <c r="D18" s="16" t="s">
        <v>61</v>
      </c>
      <c r="E18" s="16" t="s">
        <v>62</v>
      </c>
      <c r="F18" s="16" t="s">
        <v>258</v>
      </c>
      <c r="G18" s="16" t="s">
        <v>178</v>
      </c>
      <c r="H18" s="19">
        <v>8.808</v>
      </c>
      <c r="I18" s="19">
        <v>8.808</v>
      </c>
      <c r="J18" s="19"/>
      <c r="K18" s="19"/>
      <c r="L18" s="19"/>
      <c r="M18" s="19"/>
      <c r="N18" s="19">
        <v>8.808</v>
      </c>
      <c r="O18" s="16"/>
      <c r="P18" s="16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3.25" customHeight="1" outlineLevel="2">
      <c r="A19" s="196" t="s">
        <v>42</v>
      </c>
      <c r="B19" s="16" t="s">
        <v>254</v>
      </c>
      <c r="C19" s="16" t="s">
        <v>255</v>
      </c>
      <c r="D19" s="16" t="s">
        <v>61</v>
      </c>
      <c r="E19" s="16" t="s">
        <v>62</v>
      </c>
      <c r="F19" s="16" t="s">
        <v>258</v>
      </c>
      <c r="G19" s="16" t="s">
        <v>178</v>
      </c>
      <c r="H19" s="19">
        <v>16.5384</v>
      </c>
      <c r="I19" s="19">
        <v>16.5384</v>
      </c>
      <c r="J19" s="19"/>
      <c r="K19" s="19"/>
      <c r="L19" s="19"/>
      <c r="M19" s="19"/>
      <c r="N19" s="19">
        <v>16.5384</v>
      </c>
      <c r="O19" s="16"/>
      <c r="P19" s="16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3.25" customHeight="1" outlineLevel="2">
      <c r="A20" s="196" t="s">
        <v>42</v>
      </c>
      <c r="B20" s="16" t="s">
        <v>259</v>
      </c>
      <c r="C20" s="16" t="s">
        <v>171</v>
      </c>
      <c r="D20" s="16" t="s">
        <v>71</v>
      </c>
      <c r="E20" s="16" t="s">
        <v>72</v>
      </c>
      <c r="F20" s="16" t="s">
        <v>260</v>
      </c>
      <c r="G20" s="16" t="s">
        <v>182</v>
      </c>
      <c r="H20" s="19">
        <v>69.149504</v>
      </c>
      <c r="I20" s="19">
        <v>69.149504</v>
      </c>
      <c r="J20" s="19"/>
      <c r="K20" s="19"/>
      <c r="L20" s="19"/>
      <c r="M20" s="19"/>
      <c r="N20" s="19">
        <v>69.149504</v>
      </c>
      <c r="O20" s="16"/>
      <c r="P20" s="16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3.25" customHeight="1" outlineLevel="2">
      <c r="A21" s="196" t="s">
        <v>42</v>
      </c>
      <c r="B21" s="16" t="s">
        <v>259</v>
      </c>
      <c r="C21" s="16" t="s">
        <v>171</v>
      </c>
      <c r="D21" s="16" t="s">
        <v>81</v>
      </c>
      <c r="E21" s="16" t="s">
        <v>82</v>
      </c>
      <c r="F21" s="16" t="s">
        <v>261</v>
      </c>
      <c r="G21" s="16" t="s">
        <v>187</v>
      </c>
      <c r="H21" s="19">
        <v>30.404033</v>
      </c>
      <c r="I21" s="19">
        <v>30.404033</v>
      </c>
      <c r="J21" s="19"/>
      <c r="K21" s="19"/>
      <c r="L21" s="19"/>
      <c r="M21" s="19"/>
      <c r="N21" s="19">
        <v>30.404033</v>
      </c>
      <c r="O21" s="16"/>
      <c r="P21" s="16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3.25" customHeight="1" outlineLevel="2">
      <c r="A22" s="196" t="s">
        <v>42</v>
      </c>
      <c r="B22" s="16" t="s">
        <v>259</v>
      </c>
      <c r="C22" s="16" t="s">
        <v>171</v>
      </c>
      <c r="D22" s="16" t="s">
        <v>83</v>
      </c>
      <c r="E22" s="16" t="s">
        <v>84</v>
      </c>
      <c r="F22" s="16" t="s">
        <v>262</v>
      </c>
      <c r="G22" s="16" t="s">
        <v>189</v>
      </c>
      <c r="H22" s="19">
        <v>1.249481</v>
      </c>
      <c r="I22" s="19">
        <v>1.249481</v>
      </c>
      <c r="J22" s="19"/>
      <c r="K22" s="19"/>
      <c r="L22" s="19"/>
      <c r="M22" s="19"/>
      <c r="N22" s="19">
        <v>1.249481</v>
      </c>
      <c r="O22" s="16"/>
      <c r="P22" s="16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3.25" customHeight="1" outlineLevel="2">
      <c r="A23" s="196" t="s">
        <v>42</v>
      </c>
      <c r="B23" s="16" t="s">
        <v>259</v>
      </c>
      <c r="C23" s="16" t="s">
        <v>171</v>
      </c>
      <c r="D23" s="16" t="s">
        <v>83</v>
      </c>
      <c r="E23" s="16" t="s">
        <v>84</v>
      </c>
      <c r="F23" s="16" t="s">
        <v>262</v>
      </c>
      <c r="G23" s="16" t="s">
        <v>189</v>
      </c>
      <c r="H23" s="19">
        <v>1.8886</v>
      </c>
      <c r="I23" s="19">
        <v>1.8886</v>
      </c>
      <c r="J23" s="19"/>
      <c r="K23" s="19"/>
      <c r="L23" s="19"/>
      <c r="M23" s="19"/>
      <c r="N23" s="19">
        <v>1.8886</v>
      </c>
      <c r="O23" s="16"/>
      <c r="P23" s="16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3.25" customHeight="1" outlineLevel="2">
      <c r="A24" s="196" t="s">
        <v>42</v>
      </c>
      <c r="B24" s="16" t="s">
        <v>263</v>
      </c>
      <c r="C24" s="16" t="s">
        <v>90</v>
      </c>
      <c r="D24" s="16" t="s">
        <v>89</v>
      </c>
      <c r="E24" s="16" t="s">
        <v>90</v>
      </c>
      <c r="F24" s="16" t="s">
        <v>264</v>
      </c>
      <c r="G24" s="16" t="s">
        <v>90</v>
      </c>
      <c r="H24" s="19">
        <v>49.979232</v>
      </c>
      <c r="I24" s="19">
        <v>49.979232</v>
      </c>
      <c r="J24" s="19"/>
      <c r="K24" s="19"/>
      <c r="L24" s="19"/>
      <c r="M24" s="19"/>
      <c r="N24" s="19">
        <v>49.979232</v>
      </c>
      <c r="O24" s="16"/>
      <c r="P24" s="16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3.25" customHeight="1" outlineLevel="2">
      <c r="A25" s="196" t="s">
        <v>42</v>
      </c>
      <c r="B25" s="16" t="s">
        <v>265</v>
      </c>
      <c r="C25" s="16" t="s">
        <v>266</v>
      </c>
      <c r="D25" s="16" t="s">
        <v>69</v>
      </c>
      <c r="E25" s="16" t="s">
        <v>70</v>
      </c>
      <c r="F25" s="16" t="s">
        <v>267</v>
      </c>
      <c r="G25" s="16" t="s">
        <v>198</v>
      </c>
      <c r="H25" s="19">
        <v>0.55</v>
      </c>
      <c r="I25" s="19">
        <v>0.55</v>
      </c>
      <c r="J25" s="19"/>
      <c r="K25" s="19"/>
      <c r="L25" s="19"/>
      <c r="M25" s="19"/>
      <c r="N25" s="19">
        <v>0.55</v>
      </c>
      <c r="O25" s="16"/>
      <c r="P25" s="16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3.25" customHeight="1" outlineLevel="2">
      <c r="A26" s="196" t="s">
        <v>42</v>
      </c>
      <c r="B26" s="16" t="s">
        <v>265</v>
      </c>
      <c r="C26" s="16" t="s">
        <v>266</v>
      </c>
      <c r="D26" s="16" t="s">
        <v>61</v>
      </c>
      <c r="E26" s="16" t="s">
        <v>62</v>
      </c>
      <c r="F26" s="16" t="s">
        <v>267</v>
      </c>
      <c r="G26" s="16" t="s">
        <v>198</v>
      </c>
      <c r="H26" s="19">
        <v>8.7</v>
      </c>
      <c r="I26" s="19">
        <v>8.7</v>
      </c>
      <c r="J26" s="19"/>
      <c r="K26" s="19"/>
      <c r="L26" s="19"/>
      <c r="M26" s="19"/>
      <c r="N26" s="19">
        <v>8.7</v>
      </c>
      <c r="O26" s="16"/>
      <c r="P26" s="16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3.25" customHeight="1" outlineLevel="2">
      <c r="A27" s="196" t="s">
        <v>42</v>
      </c>
      <c r="B27" s="16" t="s">
        <v>265</v>
      </c>
      <c r="C27" s="16" t="s">
        <v>266</v>
      </c>
      <c r="D27" s="16" t="s">
        <v>61</v>
      </c>
      <c r="E27" s="16" t="s">
        <v>62</v>
      </c>
      <c r="F27" s="16" t="s">
        <v>268</v>
      </c>
      <c r="G27" s="16" t="s">
        <v>201</v>
      </c>
      <c r="H27" s="19">
        <v>0.1</v>
      </c>
      <c r="I27" s="19">
        <v>0.1</v>
      </c>
      <c r="J27" s="19"/>
      <c r="K27" s="19"/>
      <c r="L27" s="19"/>
      <c r="M27" s="19"/>
      <c r="N27" s="19">
        <v>0.1</v>
      </c>
      <c r="O27" s="16"/>
      <c r="P27" s="16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3.25" customHeight="1" outlineLevel="2">
      <c r="A28" s="196" t="s">
        <v>42</v>
      </c>
      <c r="B28" s="16" t="s">
        <v>265</v>
      </c>
      <c r="C28" s="16" t="s">
        <v>266</v>
      </c>
      <c r="D28" s="16" t="s">
        <v>61</v>
      </c>
      <c r="E28" s="16" t="s">
        <v>62</v>
      </c>
      <c r="F28" s="16" t="s">
        <v>269</v>
      </c>
      <c r="G28" s="16" t="s">
        <v>202</v>
      </c>
      <c r="H28" s="19">
        <v>1.5</v>
      </c>
      <c r="I28" s="19">
        <v>1.5</v>
      </c>
      <c r="J28" s="19"/>
      <c r="K28" s="19"/>
      <c r="L28" s="19"/>
      <c r="M28" s="19"/>
      <c r="N28" s="19">
        <v>1.5</v>
      </c>
      <c r="O28" s="16"/>
      <c r="P28" s="16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3.25" customHeight="1" outlineLevel="2">
      <c r="A29" s="196" t="s">
        <v>42</v>
      </c>
      <c r="B29" s="16" t="s">
        <v>265</v>
      </c>
      <c r="C29" s="16" t="s">
        <v>266</v>
      </c>
      <c r="D29" s="16" t="s">
        <v>61</v>
      </c>
      <c r="E29" s="16" t="s">
        <v>62</v>
      </c>
      <c r="F29" s="16" t="s">
        <v>270</v>
      </c>
      <c r="G29" s="16" t="s">
        <v>203</v>
      </c>
      <c r="H29" s="19">
        <v>2.5</v>
      </c>
      <c r="I29" s="19">
        <v>2.5</v>
      </c>
      <c r="J29" s="19"/>
      <c r="K29" s="19"/>
      <c r="L29" s="19"/>
      <c r="M29" s="19"/>
      <c r="N29" s="19">
        <v>2.5</v>
      </c>
      <c r="O29" s="16"/>
      <c r="P29" s="16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3.25" customHeight="1" outlineLevel="2">
      <c r="A30" s="196" t="s">
        <v>42</v>
      </c>
      <c r="B30" s="16" t="s">
        <v>265</v>
      </c>
      <c r="C30" s="16" t="s">
        <v>266</v>
      </c>
      <c r="D30" s="16" t="s">
        <v>61</v>
      </c>
      <c r="E30" s="16" t="s">
        <v>62</v>
      </c>
      <c r="F30" s="16" t="s">
        <v>271</v>
      </c>
      <c r="G30" s="16" t="s">
        <v>206</v>
      </c>
      <c r="H30" s="19">
        <v>7</v>
      </c>
      <c r="I30" s="19">
        <v>7</v>
      </c>
      <c r="J30" s="19"/>
      <c r="K30" s="19"/>
      <c r="L30" s="19"/>
      <c r="M30" s="19"/>
      <c r="N30" s="19">
        <v>7</v>
      </c>
      <c r="O30" s="16"/>
      <c r="P30" s="16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3.25" customHeight="1" outlineLevel="2">
      <c r="A31" s="196" t="s">
        <v>42</v>
      </c>
      <c r="B31" s="16" t="s">
        <v>265</v>
      </c>
      <c r="C31" s="16" t="s">
        <v>266</v>
      </c>
      <c r="D31" s="16" t="s">
        <v>61</v>
      </c>
      <c r="E31" s="16" t="s">
        <v>62</v>
      </c>
      <c r="F31" s="16" t="s">
        <v>272</v>
      </c>
      <c r="G31" s="16" t="s">
        <v>186</v>
      </c>
      <c r="H31" s="19">
        <v>1</v>
      </c>
      <c r="I31" s="19">
        <v>1</v>
      </c>
      <c r="J31" s="19"/>
      <c r="K31" s="19"/>
      <c r="L31" s="19"/>
      <c r="M31" s="19"/>
      <c r="N31" s="19">
        <v>1</v>
      </c>
      <c r="O31" s="16"/>
      <c r="P31" s="16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3.25" customHeight="1" outlineLevel="2">
      <c r="A32" s="196" t="s">
        <v>42</v>
      </c>
      <c r="B32" s="16" t="s">
        <v>265</v>
      </c>
      <c r="C32" s="16" t="s">
        <v>266</v>
      </c>
      <c r="D32" s="16" t="s">
        <v>61</v>
      </c>
      <c r="E32" s="16" t="s">
        <v>62</v>
      </c>
      <c r="F32" s="16" t="s">
        <v>273</v>
      </c>
      <c r="G32" s="16" t="s">
        <v>188</v>
      </c>
      <c r="H32" s="19">
        <v>0.5</v>
      </c>
      <c r="I32" s="19">
        <v>0.5</v>
      </c>
      <c r="J32" s="19"/>
      <c r="K32" s="19"/>
      <c r="L32" s="19"/>
      <c r="M32" s="19"/>
      <c r="N32" s="19">
        <v>0.5</v>
      </c>
      <c r="O32" s="16"/>
      <c r="P32" s="16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3.25" customHeight="1" outlineLevel="2">
      <c r="A33" s="196" t="s">
        <v>42</v>
      </c>
      <c r="B33" s="16" t="s">
        <v>274</v>
      </c>
      <c r="C33" s="16" t="s">
        <v>193</v>
      </c>
      <c r="D33" s="16" t="s">
        <v>61</v>
      </c>
      <c r="E33" s="16" t="s">
        <v>62</v>
      </c>
      <c r="F33" s="16" t="s">
        <v>275</v>
      </c>
      <c r="G33" s="16" t="s">
        <v>193</v>
      </c>
      <c r="H33" s="19">
        <v>5.1</v>
      </c>
      <c r="I33" s="19">
        <v>5.1</v>
      </c>
      <c r="J33" s="19"/>
      <c r="K33" s="19"/>
      <c r="L33" s="19"/>
      <c r="M33" s="19"/>
      <c r="N33" s="19">
        <v>5.1</v>
      </c>
      <c r="O33" s="16"/>
      <c r="P33" s="16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3.25" customHeight="1" outlineLevel="2">
      <c r="A34" s="196" t="s">
        <v>42</v>
      </c>
      <c r="B34" s="16" t="s">
        <v>276</v>
      </c>
      <c r="C34" s="16" t="s">
        <v>213</v>
      </c>
      <c r="D34" s="16" t="s">
        <v>61</v>
      </c>
      <c r="E34" s="16" t="s">
        <v>62</v>
      </c>
      <c r="F34" s="16" t="s">
        <v>277</v>
      </c>
      <c r="G34" s="16" t="s">
        <v>213</v>
      </c>
      <c r="H34" s="19"/>
      <c r="I34" s="19"/>
      <c r="J34" s="19"/>
      <c r="K34" s="19"/>
      <c r="L34" s="19"/>
      <c r="M34" s="19"/>
      <c r="N34" s="19"/>
      <c r="O34" s="16"/>
      <c r="P34" s="16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3.25" customHeight="1" outlineLevel="2">
      <c r="A35" s="196" t="s">
        <v>42</v>
      </c>
      <c r="B35" s="16" t="s">
        <v>265</v>
      </c>
      <c r="C35" s="16" t="s">
        <v>266</v>
      </c>
      <c r="D35" s="16" t="s">
        <v>61</v>
      </c>
      <c r="E35" s="16" t="s">
        <v>62</v>
      </c>
      <c r="F35" s="16" t="s">
        <v>278</v>
      </c>
      <c r="G35" s="16" t="s">
        <v>215</v>
      </c>
      <c r="H35" s="19">
        <v>4.70724</v>
      </c>
      <c r="I35" s="19">
        <v>4.70724</v>
      </c>
      <c r="J35" s="19"/>
      <c r="K35" s="19"/>
      <c r="L35" s="19"/>
      <c r="M35" s="19"/>
      <c r="N35" s="19">
        <v>4.70724</v>
      </c>
      <c r="O35" s="16"/>
      <c r="P35" s="16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3.25" customHeight="1" outlineLevel="2">
      <c r="A36" s="196" t="s">
        <v>42</v>
      </c>
      <c r="B36" s="16" t="s">
        <v>279</v>
      </c>
      <c r="C36" s="16" t="s">
        <v>194</v>
      </c>
      <c r="D36" s="16" t="s">
        <v>61</v>
      </c>
      <c r="E36" s="16" t="s">
        <v>62</v>
      </c>
      <c r="F36" s="16" t="s">
        <v>280</v>
      </c>
      <c r="G36" s="16" t="s">
        <v>194</v>
      </c>
      <c r="H36" s="19">
        <v>96</v>
      </c>
      <c r="I36" s="19">
        <v>96</v>
      </c>
      <c r="J36" s="19"/>
      <c r="K36" s="19"/>
      <c r="L36" s="19"/>
      <c r="M36" s="19"/>
      <c r="N36" s="19">
        <v>96</v>
      </c>
      <c r="O36" s="16"/>
      <c r="P36" s="16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3.25" customHeight="1" outlineLevel="2">
      <c r="A37" s="196" t="s">
        <v>42</v>
      </c>
      <c r="B37" s="16" t="s">
        <v>281</v>
      </c>
      <c r="C37" s="16" t="s">
        <v>282</v>
      </c>
      <c r="D37" s="16" t="s">
        <v>61</v>
      </c>
      <c r="E37" s="16" t="s">
        <v>62</v>
      </c>
      <c r="F37" s="16" t="s">
        <v>283</v>
      </c>
      <c r="G37" s="16" t="s">
        <v>218</v>
      </c>
      <c r="H37" s="19">
        <v>33.48</v>
      </c>
      <c r="I37" s="19">
        <v>33.48</v>
      </c>
      <c r="J37" s="19"/>
      <c r="K37" s="19"/>
      <c r="L37" s="19"/>
      <c r="M37" s="19"/>
      <c r="N37" s="19">
        <v>33.48</v>
      </c>
      <c r="O37" s="16"/>
      <c r="P37" s="16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3.25" customHeight="1" outlineLevel="2">
      <c r="A38" s="196" t="s">
        <v>42</v>
      </c>
      <c r="B38" s="16" t="s">
        <v>284</v>
      </c>
      <c r="C38" s="16" t="s">
        <v>220</v>
      </c>
      <c r="D38" s="16" t="s">
        <v>69</v>
      </c>
      <c r="E38" s="16" t="s">
        <v>70</v>
      </c>
      <c r="F38" s="16" t="s">
        <v>285</v>
      </c>
      <c r="G38" s="16" t="s">
        <v>220</v>
      </c>
      <c r="H38" s="19">
        <v>15.3024</v>
      </c>
      <c r="I38" s="19">
        <v>15.3024</v>
      </c>
      <c r="J38" s="19"/>
      <c r="K38" s="19"/>
      <c r="L38" s="19"/>
      <c r="M38" s="19"/>
      <c r="N38" s="19">
        <v>15.3024</v>
      </c>
      <c r="O38" s="16"/>
      <c r="P38" s="16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3.25" customHeight="1" outlineLevel="2">
      <c r="A39" s="196" t="s">
        <v>42</v>
      </c>
      <c r="B39" s="16" t="s">
        <v>286</v>
      </c>
      <c r="C39" s="16" t="s">
        <v>221</v>
      </c>
      <c r="D39" s="16" t="s">
        <v>69</v>
      </c>
      <c r="E39" s="16" t="s">
        <v>70</v>
      </c>
      <c r="F39" s="16" t="s">
        <v>287</v>
      </c>
      <c r="G39" s="16" t="s">
        <v>221</v>
      </c>
      <c r="H39" s="19">
        <v>58.23666</v>
      </c>
      <c r="I39" s="19">
        <v>58.23666</v>
      </c>
      <c r="J39" s="19"/>
      <c r="K39" s="19"/>
      <c r="L39" s="19"/>
      <c r="M39" s="19"/>
      <c r="N39" s="19">
        <v>58.23666</v>
      </c>
      <c r="O39" s="16"/>
      <c r="P39" s="16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7.25" customHeight="1">
      <c r="A40" s="197" t="s">
        <v>91</v>
      </c>
      <c r="B40" s="198"/>
      <c r="C40" s="198"/>
      <c r="D40" s="198"/>
      <c r="E40" s="198"/>
      <c r="F40" s="198"/>
      <c r="G40" s="199"/>
      <c r="H40" s="19">
        <v>861.08155</v>
      </c>
      <c r="I40" s="19">
        <v>861.08155</v>
      </c>
      <c r="J40" s="19"/>
      <c r="K40" s="19"/>
      <c r="L40" s="19"/>
      <c r="M40" s="19"/>
      <c r="N40" s="19">
        <v>861.08155</v>
      </c>
      <c r="O40" s="19"/>
      <c r="P40" s="37"/>
      <c r="Q40" s="19"/>
      <c r="R40" s="19"/>
      <c r="S40" s="19"/>
      <c r="T40" s="19"/>
      <c r="U40" s="19"/>
      <c r="V40" s="19"/>
      <c r="W40" s="19"/>
      <c r="X40" s="19"/>
      <c r="Y40" s="19"/>
      <c r="Z40" s="19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/>
  <pageMargins left="0.75" right="0.75" top="1" bottom="1" header="0.5" footer="0.5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W17"/>
  <sheetViews>
    <sheetView zoomScaleSheetLayoutView="100" workbookViewId="0" topLeftCell="A5">
      <selection activeCell="J13" sqref="J13"/>
    </sheetView>
  </sheetViews>
  <sheetFormatPr defaultColWidth="9.140625" defaultRowHeight="14.25" customHeight="1"/>
  <cols>
    <col min="1" max="1" width="10.28125" style="0" customWidth="1"/>
    <col min="2" max="2" width="13.421875" style="0" customWidth="1"/>
    <col min="3" max="3" width="32.8515625" style="0" customWidth="1"/>
    <col min="4" max="4" width="23.8515625" style="0" customWidth="1"/>
    <col min="5" max="5" width="11.140625" style="0" customWidth="1"/>
    <col min="6" max="6" width="17.7109375" style="0" customWidth="1"/>
    <col min="7" max="7" width="9.8515625" style="0" customWidth="1"/>
    <col min="8" max="8" width="17.7109375" style="0" customWidth="1"/>
    <col min="9" max="10" width="10.7109375" style="0" customWidth="1"/>
    <col min="11" max="11" width="11.00390625" style="0" customWidth="1"/>
    <col min="12" max="14" width="12.28125" style="0" customWidth="1"/>
    <col min="15" max="15" width="12.7109375" style="0" customWidth="1"/>
    <col min="16" max="17" width="11.140625" style="0" customWidth="1"/>
    <col min="19" max="19" width="10.28125" style="0" customWidth="1"/>
    <col min="20" max="21" width="11.8515625" style="0" customWidth="1"/>
    <col min="22" max="22" width="11.7109375" style="0" customWidth="1"/>
    <col min="23" max="23" width="10.28125" style="0" customWidth="1"/>
  </cols>
  <sheetData>
    <row r="1" spans="2:23" ht="13.5" customHeight="1">
      <c r="B1" s="177"/>
      <c r="E1" s="2"/>
      <c r="F1" s="2"/>
      <c r="G1" s="2"/>
      <c r="H1" s="2"/>
      <c r="U1" s="177"/>
      <c r="W1" s="184" t="s">
        <v>288</v>
      </c>
    </row>
    <row r="2" spans="1:23" ht="27.75" customHeight="1">
      <c r="A2" s="4" t="s">
        <v>289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 customHeight="1">
      <c r="A3" s="5" t="str">
        <f>"单位名称："&amp;"师宗县人民政府办公室"</f>
        <v>单位名称：师宗县人民政府办公室</v>
      </c>
      <c r="B3" s="6"/>
      <c r="C3" s="6"/>
      <c r="D3" s="6"/>
      <c r="E3" s="6"/>
      <c r="F3" s="6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U3" s="177"/>
      <c r="W3" s="138" t="str">
        <f>"单位："&amp;"万元"</f>
        <v>单位：万元</v>
      </c>
    </row>
    <row r="4" spans="1:23" ht="21.75" customHeight="1">
      <c r="A4" s="10" t="s">
        <v>290</v>
      </c>
      <c r="B4" s="11" t="s">
        <v>234</v>
      </c>
      <c r="C4" s="10" t="s">
        <v>235</v>
      </c>
      <c r="D4" s="10" t="s">
        <v>233</v>
      </c>
      <c r="E4" s="11" t="s">
        <v>236</v>
      </c>
      <c r="F4" s="11" t="s">
        <v>237</v>
      </c>
      <c r="G4" s="11" t="s">
        <v>291</v>
      </c>
      <c r="H4" s="11" t="s">
        <v>292</v>
      </c>
      <c r="I4" s="12" t="s">
        <v>28</v>
      </c>
      <c r="J4" s="12" t="s">
        <v>293</v>
      </c>
      <c r="K4" s="12"/>
      <c r="L4" s="12"/>
      <c r="M4" s="12"/>
      <c r="N4" s="12" t="s">
        <v>242</v>
      </c>
      <c r="O4" s="12"/>
      <c r="P4" s="12"/>
      <c r="Q4" s="11" t="s">
        <v>34</v>
      </c>
      <c r="R4" s="12" t="s">
        <v>35</v>
      </c>
      <c r="S4" s="12"/>
      <c r="T4" s="12"/>
      <c r="U4" s="12"/>
      <c r="V4" s="12"/>
      <c r="W4" s="12"/>
    </row>
    <row r="5" spans="1:23" ht="21.75" customHeight="1">
      <c r="A5" s="10"/>
      <c r="B5" s="12"/>
      <c r="C5" s="10"/>
      <c r="D5" s="10"/>
      <c r="E5" s="178"/>
      <c r="F5" s="178"/>
      <c r="G5" s="178"/>
      <c r="H5" s="178"/>
      <c r="I5" s="12"/>
      <c r="J5" s="182" t="s">
        <v>31</v>
      </c>
      <c r="K5" s="12"/>
      <c r="L5" s="11" t="s">
        <v>32</v>
      </c>
      <c r="M5" s="11" t="s">
        <v>33</v>
      </c>
      <c r="N5" s="11" t="s">
        <v>31</v>
      </c>
      <c r="O5" s="11" t="s">
        <v>32</v>
      </c>
      <c r="P5" s="11" t="s">
        <v>33</v>
      </c>
      <c r="Q5" s="178"/>
      <c r="R5" s="11" t="s">
        <v>30</v>
      </c>
      <c r="S5" s="11" t="s">
        <v>36</v>
      </c>
      <c r="T5" s="11" t="s">
        <v>249</v>
      </c>
      <c r="U5" s="11" t="s">
        <v>38</v>
      </c>
      <c r="V5" s="11" t="s">
        <v>39</v>
      </c>
      <c r="W5" s="11" t="s">
        <v>40</v>
      </c>
    </row>
    <row r="6" spans="1:23" ht="21" customHeight="1">
      <c r="A6" s="12"/>
      <c r="B6" s="12"/>
      <c r="C6" s="12"/>
      <c r="D6" s="12"/>
      <c r="E6" s="12"/>
      <c r="F6" s="12"/>
      <c r="G6" s="12"/>
      <c r="H6" s="12"/>
      <c r="I6" s="12"/>
      <c r="J6" s="183" t="s">
        <v>30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39.75" customHeight="1">
      <c r="A7" s="10"/>
      <c r="B7" s="12"/>
      <c r="C7" s="10"/>
      <c r="D7" s="10"/>
      <c r="E7" s="11"/>
      <c r="F7" s="11"/>
      <c r="G7" s="11"/>
      <c r="H7" s="11"/>
      <c r="I7" s="12"/>
      <c r="J7" s="53" t="s">
        <v>30</v>
      </c>
      <c r="K7" s="53" t="s">
        <v>294</v>
      </c>
      <c r="L7" s="11"/>
      <c r="M7" s="11"/>
      <c r="N7" s="11"/>
      <c r="O7" s="11"/>
      <c r="P7" s="11"/>
      <c r="Q7" s="11"/>
      <c r="R7" s="11"/>
      <c r="S7" s="11"/>
      <c r="T7" s="11"/>
      <c r="U7" s="12"/>
      <c r="V7" s="11"/>
      <c r="W7" s="11"/>
    </row>
    <row r="8" spans="1:23" ht="1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3">
        <v>21</v>
      </c>
      <c r="V8" s="13">
        <v>22</v>
      </c>
      <c r="W8" s="13">
        <v>23</v>
      </c>
    </row>
    <row r="9" spans="1:23" ht="21" customHeight="1">
      <c r="A9" s="17"/>
      <c r="B9" s="17"/>
      <c r="C9" s="16" t="s">
        <v>295</v>
      </c>
      <c r="D9" s="17"/>
      <c r="E9" s="17"/>
      <c r="F9" s="17"/>
      <c r="G9" s="17"/>
      <c r="H9" s="17"/>
      <c r="I9" s="19">
        <v>9</v>
      </c>
      <c r="J9" s="19">
        <v>9</v>
      </c>
      <c r="K9" s="19"/>
      <c r="L9" s="19"/>
      <c r="M9" s="19"/>
      <c r="N9" s="19">
        <v>9</v>
      </c>
      <c r="O9" s="19"/>
      <c r="P9" s="19"/>
      <c r="Q9" s="19"/>
      <c r="R9" s="19"/>
      <c r="S9" s="19"/>
      <c r="T9" s="19"/>
      <c r="U9" s="19"/>
      <c r="V9" s="19"/>
      <c r="W9" s="19"/>
    </row>
    <row r="10" spans="1:23" ht="23.25" customHeight="1">
      <c r="A10" s="16" t="s">
        <v>296</v>
      </c>
      <c r="B10" s="16" t="s">
        <v>297</v>
      </c>
      <c r="C10" s="16" t="s">
        <v>295</v>
      </c>
      <c r="D10" s="16" t="s">
        <v>42</v>
      </c>
      <c r="E10" s="16" t="s">
        <v>63</v>
      </c>
      <c r="F10" s="16" t="s">
        <v>64</v>
      </c>
      <c r="G10" s="16" t="s">
        <v>298</v>
      </c>
      <c r="H10" s="16" t="s">
        <v>222</v>
      </c>
      <c r="I10" s="19">
        <v>9</v>
      </c>
      <c r="J10" s="19">
        <v>9</v>
      </c>
      <c r="K10" s="19"/>
      <c r="L10" s="19"/>
      <c r="M10" s="19"/>
      <c r="N10" s="19">
        <v>9</v>
      </c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23.25" customHeight="1">
      <c r="A11" s="16"/>
      <c r="B11" s="16"/>
      <c r="C11" s="16" t="s">
        <v>299</v>
      </c>
      <c r="D11" s="16"/>
      <c r="E11" s="16"/>
      <c r="F11" s="16"/>
      <c r="G11" s="16"/>
      <c r="H11" s="16"/>
      <c r="I11" s="19">
        <v>20</v>
      </c>
      <c r="J11" s="19">
        <v>20</v>
      </c>
      <c r="K11" s="19"/>
      <c r="L11" s="19"/>
      <c r="M11" s="19"/>
      <c r="N11" s="19">
        <v>20</v>
      </c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23.25" customHeight="1">
      <c r="A12" s="16" t="s">
        <v>296</v>
      </c>
      <c r="B12" s="16" t="s">
        <v>300</v>
      </c>
      <c r="C12" s="16" t="s">
        <v>299</v>
      </c>
      <c r="D12" s="16" t="s">
        <v>42</v>
      </c>
      <c r="E12" s="16" t="s">
        <v>63</v>
      </c>
      <c r="F12" s="16" t="s">
        <v>64</v>
      </c>
      <c r="G12" s="16" t="s">
        <v>301</v>
      </c>
      <c r="H12" s="16" t="s">
        <v>197</v>
      </c>
      <c r="I12" s="19">
        <v>20</v>
      </c>
      <c r="J12" s="19">
        <v>20</v>
      </c>
      <c r="K12" s="19"/>
      <c r="L12" s="19"/>
      <c r="M12" s="19"/>
      <c r="N12" s="19">
        <v>20</v>
      </c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23.25" customHeight="1">
      <c r="A13" s="16"/>
      <c r="B13" s="16"/>
      <c r="C13" s="16" t="s">
        <v>302</v>
      </c>
      <c r="D13" s="16"/>
      <c r="E13" s="16"/>
      <c r="F13" s="16"/>
      <c r="G13" s="16"/>
      <c r="H13" s="16"/>
      <c r="I13" s="19">
        <v>28</v>
      </c>
      <c r="J13" s="19">
        <v>28</v>
      </c>
      <c r="K13" s="19"/>
      <c r="L13" s="19"/>
      <c r="M13" s="19"/>
      <c r="N13" s="19">
        <v>28</v>
      </c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23.25" customHeight="1">
      <c r="A14" s="16" t="s">
        <v>296</v>
      </c>
      <c r="B14" s="16" t="s">
        <v>303</v>
      </c>
      <c r="C14" s="16" t="s">
        <v>302</v>
      </c>
      <c r="D14" s="16" t="s">
        <v>42</v>
      </c>
      <c r="E14" s="16" t="s">
        <v>63</v>
      </c>
      <c r="F14" s="16" t="s">
        <v>64</v>
      </c>
      <c r="G14" s="16" t="s">
        <v>301</v>
      </c>
      <c r="H14" s="16" t="s">
        <v>197</v>
      </c>
      <c r="I14" s="19">
        <v>28</v>
      </c>
      <c r="J14" s="19">
        <v>28</v>
      </c>
      <c r="K14" s="19"/>
      <c r="L14" s="19"/>
      <c r="M14" s="19"/>
      <c r="N14" s="19">
        <v>28</v>
      </c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23.25" customHeight="1">
      <c r="A15" s="16"/>
      <c r="B15" s="16"/>
      <c r="C15" s="16" t="s">
        <v>304</v>
      </c>
      <c r="D15" s="16"/>
      <c r="E15" s="16"/>
      <c r="F15" s="16"/>
      <c r="G15" s="16"/>
      <c r="H15" s="16"/>
      <c r="I15" s="19">
        <v>1.13568</v>
      </c>
      <c r="J15" s="19">
        <v>1.13568</v>
      </c>
      <c r="K15" s="19"/>
      <c r="L15" s="19"/>
      <c r="M15" s="19"/>
      <c r="N15" s="19">
        <v>1.13568</v>
      </c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23.25" customHeight="1">
      <c r="A16" s="16" t="s">
        <v>305</v>
      </c>
      <c r="B16" s="16" t="s">
        <v>306</v>
      </c>
      <c r="C16" s="16" t="s">
        <v>304</v>
      </c>
      <c r="D16" s="16" t="s">
        <v>42</v>
      </c>
      <c r="E16" s="16" t="s">
        <v>75</v>
      </c>
      <c r="F16" s="16" t="s">
        <v>76</v>
      </c>
      <c r="G16" s="16" t="s">
        <v>298</v>
      </c>
      <c r="H16" s="16" t="s">
        <v>222</v>
      </c>
      <c r="I16" s="19">
        <v>1.13568</v>
      </c>
      <c r="J16" s="19">
        <v>1.13568</v>
      </c>
      <c r="K16" s="19"/>
      <c r="L16" s="19"/>
      <c r="M16" s="19"/>
      <c r="N16" s="19">
        <v>1.13568</v>
      </c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8.75" customHeight="1">
      <c r="A17" s="179" t="s">
        <v>91</v>
      </c>
      <c r="B17" s="180"/>
      <c r="C17" s="180"/>
      <c r="D17" s="180"/>
      <c r="E17" s="180"/>
      <c r="F17" s="180"/>
      <c r="G17" s="180"/>
      <c r="H17" s="181"/>
      <c r="I17" s="19">
        <v>58.13568</v>
      </c>
      <c r="J17" s="19">
        <v>58.13568</v>
      </c>
      <c r="K17" s="19"/>
      <c r="L17" s="19"/>
      <c r="M17" s="19"/>
      <c r="N17" s="19">
        <v>58.13568</v>
      </c>
      <c r="O17" s="19"/>
      <c r="P17" s="19"/>
      <c r="Q17" s="19"/>
      <c r="R17" s="19"/>
      <c r="S17" s="19"/>
      <c r="T17" s="19"/>
      <c r="U17" s="19"/>
      <c r="V17" s="19"/>
      <c r="W17" s="19"/>
    </row>
  </sheetData>
  <sheetProtection/>
  <mergeCells count="28">
    <mergeCell ref="A2:W2"/>
    <mergeCell ref="A3:H3"/>
    <mergeCell ref="J4:M4"/>
    <mergeCell ref="N4:P4"/>
    <mergeCell ref="R4:W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/>
  <pageMargins left="0.75" right="0.75" top="1" bottom="1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郑若愚</cp:lastModifiedBy>
  <dcterms:created xsi:type="dcterms:W3CDTF">2024-01-23T02:13:00Z</dcterms:created>
  <dcterms:modified xsi:type="dcterms:W3CDTF">2024-01-31T06:58:03Z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42491BE1072B489885D571BCA75274AA_12</vt:lpwstr>
  </property>
</Properties>
</file>