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财务收支预算总表01-1" sheetId="1" r:id="rId1"/>
    <sheet name="部门收入预算表01-2" sheetId="2" r:id="rId2"/>
    <sheet name="部门支出预算表01-03" sheetId="3" r:id="rId3"/>
    <sheet name="财政拨款收支预算总表02-1" sheetId="4" r:id="rId4"/>
    <sheet name="一般公共预算支出预算表（按功能科目分类）02-2" sheetId="5" r:id="rId5"/>
    <sheet name="一般公共预算支出预算表（按经济科目分类）02-3" sheetId="6" r:id="rId6"/>
    <sheet name="一般公共预算“三公”经费支出预算表03" sheetId="7" r:id="rId7"/>
    <sheet name="基本支出预算表（人员类.运转类公用经费项目）04" sheetId="8" r:id="rId8"/>
    <sheet name="项目支出预算表（其他运转类.特定目标类项目）05-1" sheetId="9" r:id="rId9"/>
    <sheet name="项目支出绩效目标表（本级下达）05-2" sheetId="10" r:id="rId10"/>
    <sheet name="项目支出绩效目标表（另文下达）05-3" sheetId="11" r:id="rId11"/>
    <sheet name="政府性基金预算支出预算表06" sheetId="12" r:id="rId12"/>
    <sheet name="国有资本经营预算支出表07" sheetId="13" r:id="rId13"/>
    <sheet name="部门政府采购预算表08-1" sheetId="14" r:id="rId14"/>
    <sheet name="政府购买服务预算表08-2" sheetId="15" r:id="rId15"/>
    <sheet name="县对下转移支付预算表09-1" sheetId="16" r:id="rId16"/>
    <sheet name="县对下转移支付绩效目标表09-2" sheetId="17" r:id="rId17"/>
    <sheet name="新增资产配置表10" sheetId="18" r:id="rId18"/>
    <sheet name="上级补助项目支出预算表11" sheetId="19" r:id="rId19"/>
    <sheet name="部门项目中期规划预算表12" sheetId="20" r:id="rId20"/>
  </sheets>
  <definedNames>
    <definedName name="_xlnm.Print_Titles" localSheetId="0">'财务收支预算总表01-1'!$A:$A,'财务收支预算总表01-1'!$1:$1</definedName>
    <definedName name="_xlnm.Print_Titles" localSheetId="1">'部门收入预算表01-2'!$A:$A,'部门收入预算表01-2'!$1:$1</definedName>
    <definedName name="_xlnm.Print_Titles" localSheetId="2">'部门支出预算表01-03'!$A:$A,'部门支出预算表01-03'!$1:$1</definedName>
    <definedName name="_xlnm.Print_Titles" localSheetId="3">'财政拨款收支预算总表02-1'!$A:$A,'财政拨款收支预算总表02-1'!$1:$1</definedName>
    <definedName name="_xlnm.Print_Titles" localSheetId="4">'一般公共预算支出预算表（按功能科目分类）02-2'!$A:$A,'一般公共预算支出预算表（按功能科目分类）02-2'!$1:$1</definedName>
    <definedName name="_xlnm.Print_Titles" localSheetId="5">'一般公共预算支出预算表（按经济科目分类）02-3'!$A:$A,'一般公共预算支出预算表（按经济科目分类）02-3'!$1:$1</definedName>
    <definedName name="_xlnm.Print_Titles" localSheetId="6">一般公共预算“三公”经费支出预算表03!$A:$A,一般公共预算“三公”经费支出预算表03!$1:$1</definedName>
    <definedName name="_xlnm.Print_Titles" localSheetId="7">'基本支出预算表（人员类.运转类公用经费项目）04'!$A:$A,'基本支出预算表（人员类.运转类公用经费项目）04'!$1:$1</definedName>
    <definedName name="_xlnm.Print_Titles" localSheetId="8">'项目支出预算表（其他运转类.特定目标类项目）05-1'!$A:$A,'项目支出预算表（其他运转类.特定目标类项目）05-1'!$1:$1</definedName>
    <definedName name="_xlnm.Print_Titles" localSheetId="9">'项目支出绩效目标表（本级下达）05-2'!$A:$A,'项目支出绩效目标表（本级下达）05-2'!$1:$1</definedName>
    <definedName name="_xlnm.Print_Titles" localSheetId="10">'项目支出绩效目标表（另文下达）05-3'!$A:$A,'项目支出绩效目标表（另文下达）05-3'!$1:$1</definedName>
    <definedName name="_xlnm.Print_Titles" localSheetId="11">政府性基金预算支出预算表06!$A:$A,政府性基金预算支出预算表06!$1:$1</definedName>
    <definedName name="_xlnm.Print_Titles" localSheetId="12">国有资本经营预算支出表07!$A:$A,国有资本经营预算支出表07!$1:$1</definedName>
    <definedName name="_xlnm.Print_Titles" localSheetId="13">'部门政府采购预算表08-1'!$A:$A,'部门政府采购预算表08-1'!$1:$1</definedName>
    <definedName name="_xlnm.Print_Titles" localSheetId="14">'政府购买服务预算表08-2'!$A:$A,'政府购买服务预算表08-2'!$1:$1</definedName>
    <definedName name="_xlnm.Print_Titles" localSheetId="15">'县对下转移支付预算表09-1'!$A:$A,'县对下转移支付预算表09-1'!$1:$1</definedName>
    <definedName name="_xlnm.Print_Titles" localSheetId="16">'县对下转移支付绩效目标表09-2'!$A:$A,'县对下转移支付绩效目标表09-2'!$1:$1</definedName>
    <definedName name="_xlnm.Print_Titles" localSheetId="17">新增资产配置表10!$A:$A,新增资产配置表10!$1:$1</definedName>
    <definedName name="_xlnm.Print_Titles" localSheetId="18">上级补助项目支出预算表11!$A:$A,上级补助项目支出预算表11!$1:$1</definedName>
    <definedName name="_xlnm.Print_Titles" localSheetId="19">部门项目中期规划预算表12!$A:$A,部门项目中期规划预算表12!$1:$1</definedName>
  </definedNames>
  <calcPr calcId="144525"/>
</workbook>
</file>

<file path=xl/sharedStrings.xml><?xml version="1.0" encoding="utf-8"?>
<sst xmlns="http://schemas.openxmlformats.org/spreadsheetml/2006/main" count="1369" uniqueCount="509">
  <si>
    <t>预算01-1表</t>
  </si>
  <si>
    <t>财务收支预算总表</t>
  </si>
  <si>
    <t>收        入</t>
  </si>
  <si>
    <t>支        出</t>
  </si>
  <si>
    <t>项      目</t>
  </si>
  <si>
    <t>2023年预算数</t>
  </si>
  <si>
    <t>项目（按功能分类）</t>
  </si>
  <si>
    <t>一、一般公共预算拨款收入</t>
  </si>
  <si>
    <t>二、政府性基金预算拨款收入</t>
  </si>
  <si>
    <t>三、国有资本经营预算拨款收入</t>
  </si>
  <si>
    <t>四、财政专户管理资金收入</t>
  </si>
  <si>
    <t>五、单位资金</t>
  </si>
  <si>
    <t>（一）事业收入</t>
  </si>
  <si>
    <t>（二）事业单位经营收入</t>
  </si>
  <si>
    <t>（三）上级补助收入</t>
  </si>
  <si>
    <t>（四）附属单位上缴收入</t>
  </si>
  <si>
    <t>（五）其他收入</t>
  </si>
  <si>
    <t>本年收入合计</t>
  </si>
  <si>
    <t>本年支出合计</t>
  </si>
  <si>
    <t>上年结转结余</t>
  </si>
  <si>
    <t>年终结转结余</t>
  </si>
  <si>
    <t>收  入  总  计</t>
  </si>
  <si>
    <t>支 出 总 计</t>
  </si>
  <si>
    <t>预算01-2表</t>
  </si>
  <si>
    <t>部门收入预算表</t>
  </si>
  <si>
    <t>单位:万元</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</si>
  <si>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</si>
  <si>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</si>
  <si>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</si>
  <si>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</si>
  <si>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</si>
  <si>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</si>
  <si>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</si>
  <si>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</si>
  <si>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</si>
  <si>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</si>
  <si>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</si>
  <si>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</si>
  <si>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</si>
  <si>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</si>
  <si>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</si>
  <si>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118</t>
  </si>
  <si>
    <t>师宗县民政局</t>
  </si>
  <si>
    <t>118001</t>
  </si>
  <si>
    <t>预算01-3表</t>
  </si>
  <si>
    <t>部门支出预算表</t>
  </si>
  <si>
    <t>科目编码</t>
  </si>
  <si>
    <t>科目名称</t>
  </si>
  <si>
    <t>基本支出</t>
  </si>
  <si>
    <t>项目支出</t>
  </si>
  <si>
    <t>财政专户管理的支出</t>
  </si>
  <si>
    <t>其中：财政拨款</t>
  </si>
  <si>
    <t>事业支出</t>
  </si>
  <si>
    <t>事业单位
经营支出</t>
  </si>
  <si>
    <t>上级补助支出</t>
  </si>
  <si>
    <t>附属单位补助支出</t>
  </si>
  <si>
    <t>其他支出</t>
  </si>
  <si>
    <t>208</t>
  </si>
  <si>
    <t>社会保障和就业支出</t>
  </si>
  <si>
    <t>20802</t>
  </si>
  <si>
    <t>民政管理事务</t>
  </si>
  <si>
    <t>2080201</t>
  </si>
  <si>
    <t>行政运行</t>
  </si>
  <si>
    <t>20805</t>
  </si>
  <si>
    <t>行政事业单位养老支出</t>
  </si>
  <si>
    <t>2080501</t>
  </si>
  <si>
    <t>行政单位离退休</t>
  </si>
  <si>
    <t>2080505</t>
  </si>
  <si>
    <t>机关事业单位基本养老保险缴费支出</t>
  </si>
  <si>
    <t>20808</t>
  </si>
  <si>
    <t>抚恤</t>
  </si>
  <si>
    <t>2080801</t>
  </si>
  <si>
    <t>死亡抚恤</t>
  </si>
  <si>
    <t>20810</t>
  </si>
  <si>
    <t>社会福利</t>
  </si>
  <si>
    <t>2081001</t>
  </si>
  <si>
    <t>儿童福利</t>
  </si>
  <si>
    <t>2081002</t>
  </si>
  <si>
    <t>老年福利</t>
  </si>
  <si>
    <t>20811</t>
  </si>
  <si>
    <t>残疾人事业</t>
  </si>
  <si>
    <t>2081107</t>
  </si>
  <si>
    <t>残疾人生活和护理补贴</t>
  </si>
  <si>
    <t>20819</t>
  </si>
  <si>
    <t>最低生活保障</t>
  </si>
  <si>
    <t>2081901</t>
  </si>
  <si>
    <t>城市最低生活保障金支出</t>
  </si>
  <si>
    <t>2081902</t>
  </si>
  <si>
    <t>农村最低生活保障金支出</t>
  </si>
  <si>
    <t>20820</t>
  </si>
  <si>
    <t>临时救助</t>
  </si>
  <si>
    <t>2082001</t>
  </si>
  <si>
    <t>临时救助支出</t>
  </si>
  <si>
    <t>20821</t>
  </si>
  <si>
    <t>特困人员救助供养</t>
  </si>
  <si>
    <t>2082102</t>
  </si>
  <si>
    <t>农村特困人员救助供养支出</t>
  </si>
  <si>
    <t>20825</t>
  </si>
  <si>
    <t>其他生活救助</t>
  </si>
  <si>
    <t>2082502</t>
  </si>
  <si>
    <t>其他农村生活救助</t>
  </si>
  <si>
    <t>20899</t>
  </si>
  <si>
    <t>其他社会保障和就业支出</t>
  </si>
  <si>
    <t>2089999</t>
  </si>
  <si>
    <t>210</t>
  </si>
  <si>
    <t>卫生健康支出</t>
  </si>
  <si>
    <t>21011</t>
  </si>
  <si>
    <t>行政事业单位医疗</t>
  </si>
  <si>
    <t>2101101</t>
  </si>
  <si>
    <t>行政单位医疗</t>
  </si>
  <si>
    <t>2101199</t>
  </si>
  <si>
    <t>其他行政事业单位医疗支出</t>
  </si>
  <si>
    <t>221</t>
  </si>
  <si>
    <t>住房保障支出</t>
  </si>
  <si>
    <t>22102</t>
  </si>
  <si>
    <t>住房改革支出</t>
  </si>
  <si>
    <t>2210201</t>
  </si>
  <si>
    <t>住房公积金</t>
  </si>
  <si>
    <t>合  计</t>
  </si>
  <si>
    <t>预算02-1表</t>
  </si>
  <si>
    <t>财政拨款收支预算总表</t>
  </si>
  <si>
    <t>单位名称：师宗县民政局</t>
  </si>
  <si>
    <t>2024年预算数</t>
  </si>
  <si>
    <t>支出功能分类科目</t>
  </si>
  <si>
    <t>一、本年收入</t>
  </si>
  <si>
    <t>一、本年支出</t>
  </si>
  <si>
    <t>（一）一般公共预算拨款</t>
  </si>
  <si>
    <t>（一）一般公共服务支出</t>
  </si>
  <si>
    <t>（二）政府性基金预算拨款</t>
  </si>
  <si>
    <t>（二）外交支出</t>
  </si>
  <si>
    <t>（三）国有资本经营预算拨款</t>
  </si>
  <si>
    <t>（三）国防支出</t>
  </si>
  <si>
    <t>二、上年结转</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</si>
  <si>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</si>
  <si>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</si>
  <si>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</si>
  <si>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</si>
  <si>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</si>
  <si>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</si>
  <si>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</si>
  <si>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</si>
  <si>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</si>
  <si>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</si>
  <si>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</si>
  <si>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</si>
  <si>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</si>
  <si>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</si>
  <si>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</si>
  <si>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</si>
  <si>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</si>
  <si>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</si>
  <si>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</si>
  <si>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</si>
  <si>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二、年终结转结余</t>
  </si>
  <si>
    <t>收 入 总 计</t>
  </si>
  <si>
    <t>预算02-2表</t>
  </si>
  <si>
    <t>一般公共预算支出预算表（按功能科目分类）</t>
  </si>
  <si>
    <t>部门预算支出功能分类科目</t>
  </si>
  <si>
    <t>人员经费</t>
  </si>
  <si>
    <t>公用经费</t>
  </si>
  <si>
    <t>1</t>
  </si>
  <si>
    <t>2</t>
  </si>
  <si>
    <t>3</t>
  </si>
  <si>
    <t>4</t>
  </si>
  <si>
    <t>5</t>
  </si>
  <si>
    <t>6</t>
  </si>
  <si>
    <t>预算02-3表</t>
  </si>
  <si>
    <t>财政拨款支出明细表（按经济科目分类）</t>
  </si>
  <si>
    <t>政府预算支出经济分类科目</t>
  </si>
  <si>
    <t>社会保险基金预算</t>
  </si>
  <si>
    <t>部门预算支出经济分类科目</t>
  </si>
  <si>
    <t>类</t>
  </si>
  <si>
    <t>款</t>
  </si>
  <si>
    <t>7</t>
  </si>
  <si>
    <t>8</t>
  </si>
  <si>
    <t>9</t>
  </si>
  <si>
    <t>10</t>
  </si>
  <si>
    <t>11</t>
  </si>
  <si>
    <t>12</t>
  </si>
  <si>
    <t>13</t>
  </si>
  <si>
    <t>17</t>
  </si>
  <si>
    <t>18</t>
  </si>
  <si>
    <t>19</t>
  </si>
  <si>
    <t>20</t>
  </si>
  <si>
    <t>21</t>
  </si>
  <si>
    <t>22</t>
  </si>
  <si>
    <t>23</t>
  </si>
  <si>
    <t>24</t>
  </si>
  <si>
    <t>25</t>
  </si>
  <si>
    <t>26</t>
  </si>
  <si>
    <t>27</t>
  </si>
  <si>
    <t>501</t>
  </si>
  <si>
    <t>机关工资福利支出</t>
  </si>
  <si>
    <t>301</t>
  </si>
  <si>
    <t>工资福利支出</t>
  </si>
  <si>
    <t>01</t>
  </si>
  <si>
    <t>工资奖金津补贴</t>
  </si>
  <si>
    <t>基本工资</t>
  </si>
  <si>
    <t>02</t>
  </si>
  <si>
    <t>社会保障缴费</t>
  </si>
  <si>
    <t>津贴补贴</t>
  </si>
  <si>
    <t>03</t>
  </si>
  <si>
    <t>奖金</t>
  </si>
  <si>
    <t>99</t>
  </si>
  <si>
    <t>其他工资福利支出</t>
  </si>
  <si>
    <t>07</t>
  </si>
  <si>
    <t>绩效工资</t>
  </si>
  <si>
    <t>502</t>
  </si>
  <si>
    <t>机关商品和服务支出</t>
  </si>
  <si>
    <t>08</t>
  </si>
  <si>
    <t>机关事业单位基本养老保险缴费</t>
  </si>
  <si>
    <t>办公经费</t>
  </si>
  <si>
    <t>09</t>
  </si>
  <si>
    <t>职业年金缴费</t>
  </si>
  <si>
    <t>会议费</t>
  </si>
  <si>
    <t>职工基本医疗保险缴费</t>
  </si>
  <si>
    <t>06</t>
  </si>
  <si>
    <t>公务接待费</t>
  </si>
  <si>
    <t>其他社会保障缴费</t>
  </si>
  <si>
    <t>公务用车运行维护费</t>
  </si>
  <si>
    <t>505</t>
  </si>
  <si>
    <t>对事业单位经常性补助</t>
  </si>
  <si>
    <t>302</t>
  </si>
  <si>
    <t>商品和服务支出</t>
  </si>
  <si>
    <t>办公费</t>
  </si>
  <si>
    <t>509</t>
  </si>
  <si>
    <t>对个人和家庭的补助</t>
  </si>
  <si>
    <t>05</t>
  </si>
  <si>
    <t>水费</t>
  </si>
  <si>
    <t>社会福利和救助</t>
  </si>
  <si>
    <t>电费</t>
  </si>
  <si>
    <t>离退休费</t>
  </si>
  <si>
    <t>邮电费</t>
  </si>
  <si>
    <t>其他对个人和家庭补助</t>
  </si>
  <si>
    <t>差旅费</t>
  </si>
  <si>
    <t>15</t>
  </si>
  <si>
    <t>28</t>
  </si>
  <si>
    <t>工会经费</t>
  </si>
  <si>
    <t>29</t>
  </si>
  <si>
    <t>福利费</t>
  </si>
  <si>
    <t>31</t>
  </si>
  <si>
    <t>39</t>
  </si>
  <si>
    <t>其他交通费用</t>
  </si>
  <si>
    <t>303</t>
  </si>
  <si>
    <t>退休费</t>
  </si>
  <si>
    <t>生活补助</t>
  </si>
  <si>
    <t>救济费</t>
  </si>
  <si>
    <t>医疗费补助</t>
  </si>
  <si>
    <t>其他对个人和家庭的补助</t>
  </si>
  <si>
    <t>预算03表</t>
  </si>
  <si>
    <t>一般公共预算“三公”经费支出预算表</t>
  </si>
  <si>
    <t>“三公”经费合计</t>
  </si>
  <si>
    <t>因公出国（境）费</t>
  </si>
  <si>
    <t>公务用车购置及运行费</t>
  </si>
  <si>
    <t>公务用车购置费</t>
  </si>
  <si>
    <t>公务用车运行费</t>
  </si>
  <si>
    <t>预算04表</t>
  </si>
  <si>
    <t>基本支出预算表（人员类.运转类公用经费项目）</t>
  </si>
  <si>
    <t>项目单位</t>
  </si>
  <si>
    <t>项目代码</t>
  </si>
  <si>
    <t>项目名称</t>
  </si>
  <si>
    <t>功能科目编码</t>
  </si>
  <si>
    <t>功能科目名称</t>
  </si>
  <si>
    <t>部门经济科目编码</t>
  </si>
  <si>
    <t>部门经济科目名称</t>
  </si>
  <si>
    <t>资金来源</t>
  </si>
  <si>
    <t>总计</t>
  </si>
  <si>
    <t>财政拨款结转结余</t>
  </si>
  <si>
    <t>全年数</t>
  </si>
  <si>
    <t>已预拨</t>
  </si>
  <si>
    <t>已提前安排</t>
  </si>
  <si>
    <t>抵扣上年垫付资金</t>
  </si>
  <si>
    <t>本次下达</t>
  </si>
  <si>
    <t>另文下达</t>
  </si>
  <si>
    <t>事业单位
经营收入</t>
  </si>
  <si>
    <t>其中：转隶人员公用经费</t>
  </si>
  <si>
    <t>530323210000000002232</t>
  </si>
  <si>
    <t>行政人员支出工资</t>
  </si>
  <si>
    <t>30101</t>
  </si>
  <si>
    <t>530323210000000002233</t>
  </si>
  <si>
    <t>事业人员支出工资</t>
  </si>
  <si>
    <t>30102</t>
  </si>
  <si>
    <t>30103</t>
  </si>
  <si>
    <t>30107</t>
  </si>
  <si>
    <t>530323210000000002235</t>
  </si>
  <si>
    <t>30108</t>
  </si>
  <si>
    <t>30110</t>
  </si>
  <si>
    <t>30112</t>
  </si>
  <si>
    <t>530323210000000002236</t>
  </si>
  <si>
    <t>30113</t>
  </si>
  <si>
    <t>530323210000000002242</t>
  </si>
  <si>
    <t>其他公用支出</t>
  </si>
  <si>
    <t>30201</t>
  </si>
  <si>
    <t>30205</t>
  </si>
  <si>
    <t>30206</t>
  </si>
  <si>
    <t>530323221100000472195</t>
  </si>
  <si>
    <t>30217</t>
  </si>
  <si>
    <t>30207</t>
  </si>
  <si>
    <t>30211</t>
  </si>
  <si>
    <t>30229</t>
  </si>
  <si>
    <t>530323210000000005269</t>
  </si>
  <si>
    <t>30231</t>
  </si>
  <si>
    <t>530323210000000002239</t>
  </si>
  <si>
    <t>行政人员公务交通补贴</t>
  </si>
  <si>
    <t>30239</t>
  </si>
  <si>
    <t>530323231100001259685</t>
  </si>
  <si>
    <t>30302</t>
  </si>
  <si>
    <t>530323210000000002237</t>
  </si>
  <si>
    <t>30305</t>
  </si>
  <si>
    <t>预算05-1表</t>
  </si>
  <si>
    <t>项目支出预算表（其他运转类.特定目标类项目）</t>
  </si>
  <si>
    <t>项目分类</t>
  </si>
  <si>
    <t>经济科目编码</t>
  </si>
  <si>
    <t>经济科目名称</t>
  </si>
  <si>
    <t>本年拨款</t>
  </si>
  <si>
    <t>其中：本次下达</t>
  </si>
  <si>
    <t>残疾人两项补贴专项资金</t>
  </si>
  <si>
    <t>民生类</t>
  </si>
  <si>
    <t>530323231100001253588</t>
  </si>
  <si>
    <t>城乡困难群众基本生活救助补助专项资金</t>
  </si>
  <si>
    <t>530323231100001258027</t>
  </si>
  <si>
    <t>30306</t>
  </si>
  <si>
    <t>老年人福利补贴（高龄补贴）专项资金</t>
  </si>
  <si>
    <t>530323231100001253470</t>
  </si>
  <si>
    <t>师宗县民政局未保中心购买服务经费</t>
  </si>
  <si>
    <t>事业发展类</t>
  </si>
  <si>
    <t>530323241100002408272</t>
  </si>
  <si>
    <t>30399</t>
  </si>
  <si>
    <t>遗属补助经费</t>
  </si>
  <si>
    <t>530323231100001252542</t>
  </si>
  <si>
    <t>预算05-2表</t>
  </si>
  <si>
    <t>部门项目绩效目标表（本级下达）</t>
  </si>
  <si>
    <t>单位名称、项目名称</t>
  </si>
  <si>
    <t>项目年度绩效目标</t>
  </si>
  <si>
    <t>一级指标</t>
  </si>
  <si>
    <t>二级指标</t>
  </si>
  <si>
    <t>三级指标</t>
  </si>
  <si>
    <t>指标性质</t>
  </si>
  <si>
    <t>指标值</t>
  </si>
  <si>
    <t>度量单位</t>
  </si>
  <si>
    <t>指标属性</t>
  </si>
  <si>
    <t>指标内容</t>
  </si>
  <si>
    <t>530323241100002281933</t>
  </si>
  <si>
    <t>其他人员支出</t>
  </si>
  <si>
    <t>为进一步优化财政资源配置，加强民政事业专项资金管理，提高民政事业专项资金使用效益，通过政府购买社会服务，鼓励符合条件的社会力量承接相关的工作。</t>
  </si>
  <si>
    <t>产出指标</t>
  </si>
  <si>
    <t>时效指标</t>
  </si>
  <si>
    <t>社会救助购买服务项目完成及时性</t>
  </si>
  <si>
    <t>=</t>
  </si>
  <si>
    <t>及时</t>
  </si>
  <si>
    <t>年</t>
  </si>
  <si>
    <t>定量指标</t>
  </si>
  <si>
    <t>社会救助购买服务项目完成及时情况</t>
  </si>
  <si>
    <t>效益指标</t>
  </si>
  <si>
    <t>社会效益指标</t>
  </si>
  <si>
    <t>长期临聘人员政策知晓率</t>
  </si>
  <si>
    <t>&gt;=</t>
  </si>
  <si>
    <t>95</t>
  </si>
  <si>
    <t>%</t>
  </si>
  <si>
    <t>社会救助购买服务对象政策知晓情况</t>
  </si>
  <si>
    <t>满意度指标</t>
  </si>
  <si>
    <t>服务对象满意度指标</t>
  </si>
  <si>
    <t>受服务对象满意度</t>
  </si>
  <si>
    <t>85</t>
  </si>
  <si>
    <t>反映获救助对象的满意程度。
救助对象满意度=调查中满意和较满意的获救助人员数/调查总人数*100%</t>
  </si>
  <si>
    <t>下达的补助资金统筹用于城乡低保、特困人员救助供养、临时救助、流浪乞讨人员救助（含农村留守儿童、困境儿童、监护支持、精神关爱等未成年人保护支出）、孤儿（含艾滋病病毒感染儿童、生活困难家庭中的和纳入特困人员救助供养范围的事实无人抚养儿童）基本生活保障支出。切实做好困难群众救助工作，进一步保障困难群众的基本生活。</t>
  </si>
  <si>
    <t>数量指标</t>
  </si>
  <si>
    <t>低保及特困对象人次</t>
  </si>
  <si>
    <t>应保尽保</t>
  </si>
  <si>
    <t>人/人次</t>
  </si>
  <si>
    <t>反映应保尽保、应救尽救对象的人数（人次）情况。</t>
  </si>
  <si>
    <t>孤儿、艾滋病病毒感染儿童、生活困难家庭中的和纳入特困人员救助供养范围的事实无人抚养儿童纳入保障范围率</t>
  </si>
  <si>
    <t>90</t>
  </si>
  <si>
    <t>反映补助人员情况，也适用补贴、资助等形式的补助</t>
  </si>
  <si>
    <t>临时救助人次</t>
  </si>
  <si>
    <t>适度提高</t>
  </si>
  <si>
    <t>反映困难群众救助人次</t>
  </si>
  <si>
    <t>质量指标</t>
  </si>
  <si>
    <t>低保及特困救助对象认定准确率</t>
  </si>
  <si>
    <t>反映救助对象认定的准确情况。</t>
  </si>
  <si>
    <t>儿童福利获补对象准确率</t>
  </si>
  <si>
    <t>98</t>
  </si>
  <si>
    <t>反映获补助对象认定的准确性情况。</t>
  </si>
  <si>
    <t>救助标准执行合规率</t>
  </si>
  <si>
    <t>反映救助按标准执行的情况。</t>
  </si>
  <si>
    <t>城乡特困人员救助供养标准</t>
  </si>
  <si>
    <t>'不低于当地城市低保标准的1.3倍</t>
  </si>
  <si>
    <t>人次</t>
  </si>
  <si>
    <t>反映救助按标准执行的情况，救助标准执行合规率=按照救助标准核定的资金额/发放总金额*100%</t>
  </si>
  <si>
    <t>困难救助发放及时率</t>
  </si>
  <si>
    <t>及时发放</t>
  </si>
  <si>
    <t>月</t>
  </si>
  <si>
    <t>反映发放单位及时发放救助资金的情况。</t>
  </si>
  <si>
    <t>群众政策知晓率</t>
  </si>
  <si>
    <t>反映救助政策的宣传效果情况。</t>
  </si>
  <si>
    <t>享受困难救助人员的生活状况改善</t>
  </si>
  <si>
    <t>稳步提升</t>
  </si>
  <si>
    <t>反映救助促进受助对象生活状况的改善情况。</t>
  </si>
  <si>
    <t>救助补助对象满意度</t>
  </si>
  <si>
    <t>通过政府购买服务，鼓励符合条件的社会力量承接相关工作，并做好政府服务人员业务培训。加强基层服务能力，做到事有人管、责有人负、求助有门、受理及时未成年人保护不断提升。</t>
  </si>
  <si>
    <t>未成年人保护工作</t>
  </si>
  <si>
    <t>逐步加强</t>
  </si>
  <si>
    <t>政策知晓率</t>
  </si>
  <si>
    <t>服务对象满意度</t>
  </si>
  <si>
    <t>反映获服务对象的满意程度。</t>
  </si>
  <si>
    <t>按照“残联审核，民政审定、财政部门核拨资金，金融机构代发到人”的规程严格补贴资金发放管理，资金发放过程中，做到应保尽保，人员资金一一对应，最大限度的保障残疾人的合法权益，维护社会稳定，促进社会和谐。落实残疾人两项补贴制度，全市残疾人员数为动态性人数，每年增长数大于死亡数。2023年预算按照2022年数量进行测算。</t>
  </si>
  <si>
    <t>困难残疾人生活补贴及重度残疾人护理补贴对象数</t>
  </si>
  <si>
    <t>7483</t>
  </si>
  <si>
    <t>人(人次、家)</t>
  </si>
  <si>
    <t>反映获补助人员、企业的数量情况，也适用补贴、资助等形式的补助。</t>
  </si>
  <si>
    <t>困难残疾人生活补贴及重度残疾人护理补贴对象准确率</t>
  </si>
  <si>
    <t>困难残疾人生活补贴及重度残疾人护理补贴对象发放及时率</t>
  </si>
  <si>
    <t>反映发放单位及时发放补助资金的情况。</t>
  </si>
  <si>
    <t>补助对象政策知晓率</t>
  </si>
  <si>
    <t>反映补助政策的宣传效果情况。</t>
  </si>
  <si>
    <t>受益对象满意度</t>
  </si>
  <si>
    <t>反映获补助受益对象的满意程度。</t>
  </si>
  <si>
    <t>机关事业单位职工死亡后遗属生活困难补助标准，单位直接按通知规定执行。</t>
  </si>
  <si>
    <t>获补对象数</t>
  </si>
  <si>
    <t>发放及时率</t>
  </si>
  <si>
    <t>100</t>
  </si>
  <si>
    <t>按照“低标准、广覆盖、保基本、多层次、可持续”的总体要求，为80岁以上的老人发放津贴，建立保障高龄老人基本生活需求长效机制。对曲靖市户籍80周岁以上至99周岁，100周岁以上老年人分别按照不低于50元、300元的标准发放高龄津贴。</t>
  </si>
  <si>
    <t>获补对象准确率</t>
  </si>
  <si>
    <t>预算05-3表</t>
  </si>
  <si>
    <t>项目支出绩效目标表（另文下达）</t>
  </si>
  <si>
    <t>说明：我单位无项目支出绩效目标表（另文下达），故此表为空表。</t>
  </si>
  <si>
    <t>预算06表</t>
  </si>
  <si>
    <t>政府性基金预算支出预算表</t>
  </si>
  <si>
    <t>单位名称：预算科</t>
  </si>
  <si>
    <t>单位名称</t>
  </si>
  <si>
    <t>本年政府性基金预算支出</t>
  </si>
  <si>
    <t>说明：我单位无政府性基金预算支出预算表，故此表为空表。</t>
  </si>
  <si>
    <t>国有资本经营预算支出预算表</t>
  </si>
  <si>
    <t>本年国有资本经营预算支出</t>
  </si>
  <si>
    <t>说明：我单位无国有资本经营预算支出，故此表为空表。</t>
  </si>
  <si>
    <t>预算08表</t>
  </si>
  <si>
    <t>部门政府采购预算表</t>
  </si>
  <si>
    <t>预算项目</t>
  </si>
  <si>
    <t>采购项目</t>
  </si>
  <si>
    <t>采购目录</t>
  </si>
  <si>
    <t>计量
单位</t>
  </si>
  <si>
    <t>数量</t>
  </si>
  <si>
    <t>面向中小企业预留资金</t>
  </si>
  <si>
    <t>政府性
基金</t>
  </si>
  <si>
    <t>国有资本经营收益</t>
  </si>
  <si>
    <t>财政专户管理的收入</t>
  </si>
  <si>
    <t>80480126</t>
  </si>
  <si>
    <t>复印纸</t>
  </si>
  <si>
    <t>A05040101 复印纸</t>
  </si>
  <si>
    <t>车辆保险</t>
  </si>
  <si>
    <t>C1804010201 机动车保险服务</t>
  </si>
  <si>
    <t>车辆维修费</t>
  </si>
  <si>
    <t>C23120301 车辆维修和保养服务</t>
  </si>
  <si>
    <t>汽油</t>
  </si>
  <si>
    <t>C23120302 车辆加油、添加燃料服务</t>
  </si>
  <si>
    <t>预算09表</t>
  </si>
  <si>
    <t>政府购买服务预算表</t>
  </si>
  <si>
    <t>政府购买服务项目</t>
  </si>
  <si>
    <t>政府购买服务指导性目录代码</t>
  </si>
  <si>
    <t>基本支出/项目支出</t>
  </si>
  <si>
    <t>所属服务类别</t>
  </si>
  <si>
    <t>所属服务领域</t>
  </si>
  <si>
    <t>购买内容简述</t>
  </si>
  <si>
    <t>单位自筹</t>
  </si>
  <si>
    <t>合    计</t>
  </si>
  <si>
    <t>说明：我单位无政府购买服务预算，故此表为空表。</t>
  </si>
  <si>
    <t>预算10-1表</t>
  </si>
  <si>
    <t>县对下转移支付预算表</t>
  </si>
  <si>
    <t>单位名称（项目）</t>
  </si>
  <si>
    <t>地区</t>
  </si>
  <si>
    <t>政府性基金</t>
  </si>
  <si>
    <t>丹凤</t>
  </si>
  <si>
    <t>漾月</t>
  </si>
  <si>
    <t>大同</t>
  </si>
  <si>
    <t>彩云</t>
  </si>
  <si>
    <t>葵山</t>
  </si>
  <si>
    <t>竹基</t>
  </si>
  <si>
    <t>五龙</t>
  </si>
  <si>
    <t>龙庆</t>
  </si>
  <si>
    <t>高良</t>
  </si>
  <si>
    <t>雄壁</t>
  </si>
  <si>
    <t>说明：我单位无县对下转移支付，故此表为空表。</t>
  </si>
  <si>
    <t>预算10-2表</t>
  </si>
  <si>
    <t>县对下转移支付绩效目标表</t>
  </si>
  <si>
    <t>预算11表</t>
  </si>
  <si>
    <t>新增资产配置表</t>
  </si>
  <si>
    <t>资产类别</t>
  </si>
  <si>
    <t>资产分类代码.名称</t>
  </si>
  <si>
    <t>资产名称</t>
  </si>
  <si>
    <t>计量单位</t>
  </si>
  <si>
    <t>财政部门批复数（元）</t>
  </si>
  <si>
    <t>单价</t>
  </si>
  <si>
    <t>金额</t>
  </si>
  <si>
    <t>说明：我单位无新增资产配置，故此表为空表。</t>
  </si>
  <si>
    <t>预算12表</t>
  </si>
  <si>
    <t>上级补助项目支出预算表</t>
  </si>
  <si>
    <t>上级补助</t>
  </si>
  <si>
    <t>说明：我单位无上级补助项目支出预算，故此表为空表。</t>
  </si>
  <si>
    <t>预算13表</t>
  </si>
  <si>
    <t>部门项目中期规划预算表</t>
  </si>
  <si>
    <t>项目级次</t>
  </si>
  <si>
    <t>2023年</t>
  </si>
  <si>
    <t>2024年</t>
  </si>
  <si>
    <t>2025年</t>
  </si>
  <si>
    <t>116 其他人员支出</t>
  </si>
  <si>
    <t>本级</t>
  </si>
  <si>
    <t>312 民生类</t>
  </si>
  <si>
    <t>313 事业发展类</t>
  </si>
  <si>
    <t/>
  </si>
</sst>
</file>

<file path=xl/styles.xml><?xml version="1.0" encoding="utf-8"?>
<styleSheet xmlns="http://schemas.openxmlformats.org/spreadsheetml/2006/main" xmlns:xr9="http://schemas.microsoft.com/office/spreadsheetml/2016/revision9">
  <numFmts count="11">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0;;@"/>
    <numFmt numFmtId="177" formatCode="hh:mm:ss"/>
    <numFmt numFmtId="178" formatCode="yyyy\-mm\-dd"/>
    <numFmt numFmtId="179" formatCode="yyyy\-mm\-dd\ hh:mm:ss"/>
    <numFmt numFmtId="180" formatCode="#,##0;\-#,##0;;@"/>
    <numFmt numFmtId="181" formatCode="0.00_);[Red]\-0.00\ "/>
    <numFmt numFmtId="182" formatCode="#,##0.00_);[Red]\-#,##0.00\ "/>
  </numFmts>
  <fonts count="53">
    <font>
      <sz val="11"/>
      <color theme="1"/>
      <name val="宋体"/>
      <charset val="134"/>
      <scheme val="minor"/>
    </font>
    <font>
      <sz val="10"/>
      <color rgb="FF000000"/>
      <name val="宋体"/>
      <charset val="134"/>
    </font>
    <font>
      <b/>
      <sz val="23"/>
      <color rgb="FF000000"/>
      <name val="宋体"/>
      <charset val="134"/>
    </font>
    <font>
      <sz val="9"/>
      <color rgb="FF000000"/>
      <name val="宋体"/>
      <charset val="134"/>
    </font>
    <font>
      <sz val="11"/>
      <color rgb="FF000000"/>
      <name val="宋体"/>
      <charset val="134"/>
    </font>
    <font>
      <sz val="9"/>
      <color theme="1"/>
      <name val="宋体"/>
      <charset val="134"/>
    </font>
    <font>
      <b/>
      <sz val="22"/>
      <color rgb="FF000000"/>
      <name val="宋体"/>
      <charset val="134"/>
    </font>
    <font>
      <sz val="10"/>
      <color rgb="FF000000"/>
      <name val="Arial"/>
      <charset val="134"/>
    </font>
    <font>
      <sz val="32"/>
      <color rgb="FF000000"/>
      <name val="宋体"/>
      <charset val="134"/>
    </font>
    <font>
      <sz val="10"/>
      <color rgb="FFFFFFFF"/>
      <name val="宋体"/>
      <charset val="134"/>
    </font>
    <font>
      <b/>
      <sz val="21"/>
      <color rgb="FF000000"/>
      <name val="宋体"/>
      <charset val="134"/>
    </font>
    <font>
      <sz val="11"/>
      <color theme="1"/>
      <name val="Calibri"/>
      <charset val="134"/>
    </font>
    <font>
      <sz val="11"/>
      <color rgb="FF000000"/>
      <name val="宋体"/>
      <charset val="134"/>
      <scheme val="minor"/>
    </font>
    <font>
      <sz val="9"/>
      <color rgb="FF000000"/>
      <name val="宋体"/>
      <charset val="134"/>
      <scheme val="minor"/>
    </font>
    <font>
      <sz val="9"/>
      <color rgb="FF000000"/>
      <name val="SimSun"/>
      <charset val="134"/>
    </font>
    <font>
      <sz val="9.75"/>
      <color rgb="FF000000"/>
      <name val="宋体"/>
      <charset val="134"/>
      <scheme val="minor"/>
    </font>
    <font>
      <sz val="9.75"/>
      <color rgb="FF000000"/>
      <name val="SimSun"/>
      <charset val="134"/>
    </font>
    <font>
      <sz val="18"/>
      <color rgb="FF000000"/>
      <name val="Microsoft Sans Serif"/>
      <charset val="134"/>
    </font>
    <font>
      <sz val="12"/>
      <color rgb="FF000000"/>
      <name val="宋体"/>
      <charset val="134"/>
    </font>
    <font>
      <b/>
      <sz val="9"/>
      <color theme="1"/>
      <name val="宋体"/>
      <charset val="134"/>
    </font>
    <font>
      <sz val="20"/>
      <color rgb="FF000000"/>
      <name val="Microsoft Sans Serif"/>
      <charset val="134"/>
    </font>
    <font>
      <sz val="10.5"/>
      <color rgb="FF000000"/>
      <name val="normal"/>
      <charset val="134"/>
    </font>
    <font>
      <sz val="10.5"/>
      <color rgb="FF000000"/>
      <name val="SimSun"/>
      <charset val="134"/>
    </font>
    <font>
      <sz val="10.5"/>
      <color rgb="FF000000"/>
      <name val="宋体"/>
      <charset val="134"/>
    </font>
    <font>
      <sz val="10.5"/>
      <color rgb="FF000000"/>
      <name val="宋体"/>
      <charset val="134"/>
      <scheme val="minor"/>
    </font>
    <font>
      <sz val="9"/>
      <name val="宋体"/>
      <charset val="134"/>
    </font>
    <font>
      <sz val="10"/>
      <name val="宋体"/>
      <charset val="134"/>
    </font>
    <font>
      <sz val="22"/>
      <color rgb="FF000000"/>
      <name val="方正小标宋简体"/>
      <charset val="134"/>
    </font>
    <font>
      <sz val="20"/>
      <color rgb="FF000000"/>
      <name val="方正小标宋简体"/>
      <charset val="134"/>
    </font>
    <font>
      <b/>
      <sz val="11"/>
      <color rgb="FF000000"/>
      <name val="宋体"/>
      <charset val="134"/>
    </font>
    <font>
      <b/>
      <sz val="9"/>
      <color rgb="FF00000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9"/>
      <color rgb="FF000000"/>
      <name val="Microsoft YaHei UI"/>
      <charset val="134"/>
    </font>
    <font>
      <b/>
      <sz val="20"/>
      <color rgb="FF000000"/>
      <name val="宋体"/>
      <charset val="134"/>
    </font>
    <font>
      <b/>
      <sz val="10"/>
      <color rgb="FF000000"/>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style="thin">
        <color rgb="FF000000"/>
      </left>
      <right/>
      <top style="thin">
        <color rgb="FF000000"/>
      </top>
      <bottom/>
      <diagonal/>
    </border>
  </borders>
  <cellStyleXfs count="666">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0" fillId="2" borderId="13" applyNumberFormat="0" applyFont="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14" applyNumberFormat="0" applyFill="0" applyAlignment="0" applyProtection="0">
      <alignment vertical="center"/>
    </xf>
    <xf numFmtId="0" fontId="37" fillId="0" borderId="14" applyNumberFormat="0" applyFill="0" applyAlignment="0" applyProtection="0">
      <alignment vertical="center"/>
    </xf>
    <xf numFmtId="0" fontId="38" fillId="0" borderId="15" applyNumberFormat="0" applyFill="0" applyAlignment="0" applyProtection="0">
      <alignment vertical="center"/>
    </xf>
    <xf numFmtId="0" fontId="38" fillId="0" borderId="0" applyNumberFormat="0" applyFill="0" applyBorder="0" applyAlignment="0" applyProtection="0">
      <alignment vertical="center"/>
    </xf>
    <xf numFmtId="0" fontId="39" fillId="3" borderId="16" applyNumberFormat="0" applyAlignment="0" applyProtection="0">
      <alignment vertical="center"/>
    </xf>
    <xf numFmtId="0" fontId="40" fillId="4" borderId="17" applyNumberFormat="0" applyAlignment="0" applyProtection="0">
      <alignment vertical="center"/>
    </xf>
    <xf numFmtId="0" fontId="41" fillId="4" borderId="16" applyNumberFormat="0" applyAlignment="0" applyProtection="0">
      <alignment vertical="center"/>
    </xf>
    <xf numFmtId="0" fontId="42" fillId="5" borderId="18" applyNumberFormat="0" applyAlignment="0" applyProtection="0">
      <alignment vertical="center"/>
    </xf>
    <xf numFmtId="0" fontId="43" fillId="0" borderId="19" applyNumberFormat="0" applyFill="0" applyAlignment="0" applyProtection="0">
      <alignment vertical="center"/>
    </xf>
    <xf numFmtId="0" fontId="44" fillId="0" borderId="20" applyNumberFormat="0" applyFill="0" applyAlignment="0" applyProtection="0">
      <alignment vertical="center"/>
    </xf>
    <xf numFmtId="0" fontId="45" fillId="6" borderId="0" applyNumberFormat="0" applyBorder="0" applyAlignment="0" applyProtection="0">
      <alignment vertical="center"/>
    </xf>
    <xf numFmtId="0" fontId="46" fillId="7" borderId="0" applyNumberFormat="0" applyBorder="0" applyAlignment="0" applyProtection="0">
      <alignment vertical="center"/>
    </xf>
    <xf numFmtId="0" fontId="47" fillId="8" borderId="0" applyNumberFormat="0" applyBorder="0" applyAlignment="0" applyProtection="0">
      <alignment vertical="center"/>
    </xf>
    <xf numFmtId="0" fontId="48" fillId="9" borderId="0" applyNumberFormat="0" applyBorder="0" applyAlignment="0" applyProtection="0">
      <alignment vertical="center"/>
    </xf>
    <xf numFmtId="0" fontId="49" fillId="10" borderId="0" applyNumberFormat="0" applyBorder="0" applyAlignment="0" applyProtection="0">
      <alignment vertical="center"/>
    </xf>
    <xf numFmtId="0" fontId="49" fillId="11" borderId="0" applyNumberFormat="0" applyBorder="0" applyAlignment="0" applyProtection="0">
      <alignment vertical="center"/>
    </xf>
    <xf numFmtId="0" fontId="48" fillId="12" borderId="0" applyNumberFormat="0" applyBorder="0" applyAlignment="0" applyProtection="0">
      <alignment vertical="center"/>
    </xf>
    <xf numFmtId="0" fontId="48" fillId="13" borderId="0" applyNumberFormat="0" applyBorder="0" applyAlignment="0" applyProtection="0">
      <alignment vertical="center"/>
    </xf>
    <xf numFmtId="0" fontId="49" fillId="14" borderId="0" applyNumberFormat="0" applyBorder="0" applyAlignment="0" applyProtection="0">
      <alignment vertical="center"/>
    </xf>
    <xf numFmtId="0" fontId="49" fillId="15" borderId="0" applyNumberFormat="0" applyBorder="0" applyAlignment="0" applyProtection="0">
      <alignment vertical="center"/>
    </xf>
    <xf numFmtId="0" fontId="48" fillId="16" borderId="0" applyNumberFormat="0" applyBorder="0" applyAlignment="0" applyProtection="0">
      <alignment vertical="center"/>
    </xf>
    <xf numFmtId="0" fontId="48" fillId="17" borderId="0" applyNumberFormat="0" applyBorder="0" applyAlignment="0" applyProtection="0">
      <alignment vertical="center"/>
    </xf>
    <xf numFmtId="0" fontId="49" fillId="18" borderId="0" applyNumberFormat="0" applyBorder="0" applyAlignment="0" applyProtection="0">
      <alignment vertical="center"/>
    </xf>
    <xf numFmtId="0" fontId="49" fillId="19" borderId="0" applyNumberFormat="0" applyBorder="0" applyAlignment="0" applyProtection="0">
      <alignment vertical="center"/>
    </xf>
    <xf numFmtId="0" fontId="48" fillId="20" borderId="0" applyNumberFormat="0" applyBorder="0" applyAlignment="0" applyProtection="0">
      <alignment vertical="center"/>
    </xf>
    <xf numFmtId="0" fontId="48" fillId="21" borderId="0" applyNumberFormat="0" applyBorder="0" applyAlignment="0" applyProtection="0">
      <alignment vertical="center"/>
    </xf>
    <xf numFmtId="0" fontId="49" fillId="22" borderId="0" applyNumberFormat="0" applyBorder="0" applyAlignment="0" applyProtection="0">
      <alignment vertical="center"/>
    </xf>
    <xf numFmtId="0" fontId="49" fillId="23" borderId="0" applyNumberFormat="0" applyBorder="0" applyAlignment="0" applyProtection="0">
      <alignment vertical="center"/>
    </xf>
    <xf numFmtId="0" fontId="48" fillId="24" borderId="0" applyNumberFormat="0" applyBorder="0" applyAlignment="0" applyProtection="0">
      <alignment vertical="center"/>
    </xf>
    <xf numFmtId="0" fontId="48" fillId="25" borderId="0" applyNumberFormat="0" applyBorder="0" applyAlignment="0" applyProtection="0">
      <alignment vertical="center"/>
    </xf>
    <xf numFmtId="0" fontId="49" fillId="26" borderId="0" applyNumberFormat="0" applyBorder="0" applyAlignment="0" applyProtection="0">
      <alignment vertical="center"/>
    </xf>
    <xf numFmtId="0" fontId="49" fillId="27" borderId="0" applyNumberFormat="0" applyBorder="0" applyAlignment="0" applyProtection="0">
      <alignment vertical="center"/>
    </xf>
    <xf numFmtId="0" fontId="48" fillId="28" borderId="0" applyNumberFormat="0" applyBorder="0" applyAlignment="0" applyProtection="0">
      <alignment vertical="center"/>
    </xf>
    <xf numFmtId="0" fontId="48" fillId="29" borderId="0" applyNumberFormat="0" applyBorder="0" applyAlignment="0" applyProtection="0">
      <alignment vertical="center"/>
    </xf>
    <xf numFmtId="0" fontId="49" fillId="30" borderId="0" applyNumberFormat="0" applyBorder="0" applyAlignment="0" applyProtection="0">
      <alignment vertical="center"/>
    </xf>
    <xf numFmtId="0" fontId="49" fillId="31" borderId="0" applyNumberFormat="0" applyBorder="0" applyAlignment="0" applyProtection="0">
      <alignment vertical="center"/>
    </xf>
    <xf numFmtId="0" fontId="48" fillId="32" borderId="0" applyNumberFormat="0" applyBorder="0" applyAlignment="0" applyProtection="0">
      <alignment vertical="center"/>
    </xf>
    <xf numFmtId="176" fontId="25" fillId="0" borderId="1">
      <alignment horizontal="right" vertical="center"/>
    </xf>
    <xf numFmtId="49" fontId="25" fillId="0" borderId="1">
      <alignment horizontal="left" vertical="center" wrapText="1"/>
    </xf>
    <xf numFmtId="176" fontId="25" fillId="0" borderId="1">
      <alignment horizontal="right" vertical="center"/>
    </xf>
    <xf numFmtId="177" fontId="25" fillId="0" borderId="1">
      <alignment horizontal="right" vertical="center"/>
    </xf>
    <xf numFmtId="178" fontId="25" fillId="0" borderId="1">
      <alignment horizontal="right" vertical="center"/>
    </xf>
    <xf numFmtId="179" fontId="25" fillId="0" borderId="1">
      <alignment horizontal="right" vertical="center"/>
    </xf>
    <xf numFmtId="10" fontId="25" fillId="0" borderId="1">
      <alignment horizontal="right" vertical="center"/>
    </xf>
    <xf numFmtId="180" fontId="25" fillId="0" borderId="1">
      <alignment horizontal="right" vertical="center"/>
    </xf>
    <xf numFmtId="0" fontId="1" fillId="0" borderId="0"/>
    <xf numFmtId="0" fontId="6" fillId="0" borderId="0">
      <alignment horizontal="center" vertical="center"/>
    </xf>
    <xf numFmtId="0" fontId="3" fillId="0" borderId="0">
      <alignment horizontal="left" vertical="center"/>
    </xf>
    <xf numFmtId="0" fontId="4" fillId="0" borderId="5">
      <alignment horizontal="center" vertical="center"/>
    </xf>
    <xf numFmtId="0" fontId="4" fillId="0" borderId="2">
      <alignment horizontal="center" vertical="center"/>
    </xf>
    <xf numFmtId="0" fontId="4" fillId="0" borderId="4">
      <alignment horizontal="center" vertical="center"/>
    </xf>
    <xf numFmtId="0" fontId="3" fillId="0" borderId="1">
      <alignment horizontal="left" vertical="center"/>
    </xf>
    <xf numFmtId="0" fontId="3" fillId="0" borderId="4">
      <alignment horizontal="left" vertical="center"/>
    </xf>
    <xf numFmtId="0" fontId="1" fillId="0" borderId="1"/>
    <xf numFmtId="0" fontId="30" fillId="0" borderId="4">
      <alignment horizontal="center" vertical="center"/>
    </xf>
    <xf numFmtId="0" fontId="30" fillId="0" borderId="4">
      <alignment horizontal="center" vertical="center"/>
      <protection locked="0"/>
    </xf>
    <xf numFmtId="0" fontId="2" fillId="0" borderId="0">
      <alignment horizontal="center" vertical="top"/>
    </xf>
    <xf numFmtId="0" fontId="29" fillId="0" borderId="0">
      <alignment horizontal="center" vertical="center"/>
    </xf>
    <xf numFmtId="0" fontId="4" fillId="0" borderId="7">
      <alignment horizontal="center" vertical="center"/>
    </xf>
    <xf numFmtId="4" fontId="3" fillId="0" borderId="1">
      <alignment horizontal="right" vertical="center"/>
    </xf>
    <xf numFmtId="4" fontId="3" fillId="0" borderId="1">
      <alignment horizontal="right" vertical="center"/>
      <protection locked="0"/>
    </xf>
    <xf numFmtId="4" fontId="3" fillId="0" borderId="11">
      <alignment horizontal="right" vertical="center"/>
      <protection locked="0"/>
    </xf>
    <xf numFmtId="4" fontId="30" fillId="0" borderId="11">
      <alignment horizontal="right" vertical="center"/>
    </xf>
    <xf numFmtId="4" fontId="3" fillId="0" borderId="11">
      <alignment horizontal="right" vertical="center"/>
    </xf>
    <xf numFmtId="0" fontId="30" fillId="0" borderId="1">
      <alignment horizontal="center" vertical="center"/>
    </xf>
    <xf numFmtId="0" fontId="3" fillId="0" borderId="0">
      <alignment horizontal="right"/>
    </xf>
    <xf numFmtId="4" fontId="30" fillId="0" borderId="1">
      <alignment horizontal="right" vertical="center"/>
    </xf>
    <xf numFmtId="0" fontId="3" fillId="0" borderId="1">
      <alignment horizontal="right" vertical="center"/>
    </xf>
    <xf numFmtId="4" fontId="30" fillId="0" borderId="1">
      <alignment horizontal="right" vertical="center"/>
      <protection locked="0"/>
    </xf>
    <xf numFmtId="0" fontId="50" fillId="0" borderId="0">
      <alignment vertical="top"/>
      <protection locked="0"/>
    </xf>
    <xf numFmtId="0" fontId="1" fillId="0" borderId="0"/>
    <xf numFmtId="0" fontId="6" fillId="0" borderId="0">
      <alignment horizontal="center" vertical="center"/>
      <protection locked="0"/>
    </xf>
    <xf numFmtId="0" fontId="3" fillId="0" borderId="0">
      <alignment horizontal="left" vertical="center"/>
    </xf>
    <xf numFmtId="0" fontId="1" fillId="0" borderId="2">
      <alignment horizontal="center" vertical="center" wrapText="1"/>
      <protection locked="0"/>
    </xf>
    <xf numFmtId="0" fontId="1" fillId="0" borderId="3">
      <alignment horizontal="center" vertical="center" wrapText="1"/>
    </xf>
    <xf numFmtId="0" fontId="1" fillId="0" borderId="4">
      <alignment horizontal="center" vertical="center"/>
    </xf>
    <xf numFmtId="0" fontId="1" fillId="0" borderId="5">
      <alignment horizontal="center" vertical="center"/>
    </xf>
    <xf numFmtId="0" fontId="3" fillId="0" borderId="1">
      <alignment horizontal="left" vertical="center" wrapText="1"/>
    </xf>
    <xf numFmtId="0" fontId="3" fillId="0" borderId="5">
      <alignment horizontal="center" vertical="center"/>
      <protection locked="0"/>
    </xf>
    <xf numFmtId="0" fontId="2" fillId="0" borderId="0">
      <alignment horizontal="center" vertical="center"/>
    </xf>
    <xf numFmtId="0" fontId="4" fillId="0" borderId="0"/>
    <xf numFmtId="0" fontId="1" fillId="0" borderId="8">
      <alignment horizontal="center" vertical="center" wrapText="1"/>
      <protection locked="0"/>
    </xf>
    <xf numFmtId="0" fontId="1" fillId="0" borderId="9">
      <alignment horizontal="center" vertical="center" wrapText="1"/>
    </xf>
    <xf numFmtId="0" fontId="1" fillId="0" borderId="10">
      <alignment horizontal="center" vertical="center"/>
    </xf>
    <xf numFmtId="0" fontId="1" fillId="0" borderId="1">
      <alignment horizontal="center" vertical="center"/>
    </xf>
    <xf numFmtId="0" fontId="3" fillId="0" borderId="7">
      <alignment horizontal="right" vertical="center"/>
      <protection locked="0"/>
    </xf>
    <xf numFmtId="4" fontId="3" fillId="0" borderId="1">
      <alignment horizontal="right" vertical="center"/>
    </xf>
    <xf numFmtId="4" fontId="3" fillId="0" borderId="1">
      <alignment horizontal="right" vertical="center"/>
      <protection locked="0"/>
    </xf>
    <xf numFmtId="0" fontId="1" fillId="0" borderId="6">
      <alignment horizontal="center" vertical="center" wrapText="1"/>
      <protection locked="0"/>
    </xf>
    <xf numFmtId="0" fontId="1" fillId="0" borderId="6">
      <alignment horizontal="center" vertical="center" wrapText="1"/>
    </xf>
    <xf numFmtId="3" fontId="1" fillId="0" borderId="5">
      <alignment horizontal="center" vertical="center"/>
    </xf>
    <xf numFmtId="3" fontId="1" fillId="0" borderId="1">
      <alignment horizontal="center" vertical="center"/>
    </xf>
    <xf numFmtId="0" fontId="1" fillId="0" borderId="0">
      <protection locked="0"/>
    </xf>
    <xf numFmtId="0" fontId="2" fillId="0" borderId="0">
      <alignment horizontal="center" vertical="center"/>
      <protection locked="0"/>
    </xf>
    <xf numFmtId="0" fontId="4" fillId="0" borderId="0">
      <protection locked="0"/>
    </xf>
    <xf numFmtId="0" fontId="1" fillId="0" borderId="6">
      <alignment horizontal="center" vertical="center"/>
      <protection locked="0"/>
    </xf>
    <xf numFmtId="0" fontId="1" fillId="0" borderId="12">
      <alignment horizontal="center" vertical="center"/>
      <protection locked="0"/>
    </xf>
    <xf numFmtId="0" fontId="1" fillId="0" borderId="1">
      <alignment horizontal="center" vertical="center"/>
      <protection locked="0"/>
    </xf>
    <xf numFmtId="0" fontId="3" fillId="0" borderId="0">
      <alignment vertical="top"/>
      <protection locked="0"/>
    </xf>
    <xf numFmtId="0" fontId="1" fillId="0" borderId="12">
      <alignment horizontal="center" vertical="center" wrapText="1"/>
    </xf>
    <xf numFmtId="0" fontId="1" fillId="0" borderId="10">
      <alignment horizontal="center" vertical="center" wrapText="1"/>
      <protection locked="0"/>
    </xf>
    <xf numFmtId="0" fontId="1" fillId="0" borderId="7">
      <alignment horizontal="center" vertical="center" wrapText="1"/>
    </xf>
    <xf numFmtId="0" fontId="1" fillId="0" borderId="10">
      <alignment horizontal="center" vertical="center" wrapText="1"/>
    </xf>
    <xf numFmtId="0" fontId="1" fillId="0" borderId="9">
      <alignment horizontal="center" vertical="center" wrapText="1"/>
      <protection locked="0"/>
    </xf>
    <xf numFmtId="0" fontId="1" fillId="0" borderId="10">
      <alignment horizontal="center" vertical="center"/>
      <protection locked="0"/>
    </xf>
    <xf numFmtId="0" fontId="1" fillId="0" borderId="4">
      <alignment horizontal="center" vertical="center"/>
      <protection locked="0"/>
    </xf>
    <xf numFmtId="3" fontId="1" fillId="0" borderId="4">
      <alignment horizontal="center" vertical="center"/>
    </xf>
    <xf numFmtId="4" fontId="3" fillId="0" borderId="4">
      <alignment horizontal="right" vertical="center"/>
      <protection locked="0"/>
    </xf>
    <xf numFmtId="3" fontId="1" fillId="0" borderId="10">
      <alignment horizontal="center" vertical="center"/>
    </xf>
    <xf numFmtId="4" fontId="3" fillId="0" borderId="10">
      <alignment horizontal="right" vertical="center"/>
      <protection locked="0"/>
    </xf>
    <xf numFmtId="0" fontId="3" fillId="0" borderId="10">
      <alignment horizontal="right" vertical="center"/>
      <protection locked="0"/>
    </xf>
    <xf numFmtId="0" fontId="3" fillId="0" borderId="0">
      <alignment horizontal="right" wrapText="1"/>
      <protection locked="0"/>
    </xf>
    <xf numFmtId="0" fontId="1" fillId="0" borderId="8">
      <alignment horizontal="center" vertical="center" wrapText="1"/>
    </xf>
    <xf numFmtId="0" fontId="3" fillId="0" borderId="10">
      <alignment horizontal="right" vertical="center"/>
    </xf>
    <xf numFmtId="0" fontId="1" fillId="0" borderId="1"/>
    <xf numFmtId="0" fontId="1" fillId="0" borderId="0">
      <alignment horizontal="right" vertical="center"/>
      <protection locked="0"/>
    </xf>
    <xf numFmtId="0" fontId="1" fillId="0" borderId="0">
      <alignment horizontal="right"/>
      <protection locked="0"/>
    </xf>
    <xf numFmtId="0" fontId="1" fillId="0" borderId="7">
      <alignment horizontal="center" vertical="center" wrapText="1"/>
      <protection locked="0"/>
    </xf>
    <xf numFmtId="0" fontId="50" fillId="0" borderId="0">
      <alignment vertical="top"/>
      <protection locked="0"/>
    </xf>
    <xf numFmtId="0" fontId="1" fillId="0" borderId="0"/>
    <xf numFmtId="0" fontId="2" fillId="0" borderId="0">
      <alignment horizontal="center" vertical="center"/>
    </xf>
    <xf numFmtId="0" fontId="3" fillId="0" borderId="0">
      <alignment horizontal="left" vertical="center" wrapText="1"/>
      <protection locked="0"/>
    </xf>
    <xf numFmtId="0" fontId="4" fillId="0" borderId="2">
      <alignment horizontal="center" vertical="center" wrapText="1"/>
    </xf>
    <xf numFmtId="0" fontId="4" fillId="0" borderId="4">
      <alignment horizontal="center" vertical="center"/>
    </xf>
    <xf numFmtId="0" fontId="3" fillId="0" borderId="4">
      <alignment horizontal="left" vertical="center" wrapText="1"/>
    </xf>
    <xf numFmtId="0" fontId="1" fillId="0" borderId="11">
      <alignment horizontal="center" vertical="center" wrapText="1"/>
      <protection locked="0"/>
    </xf>
    <xf numFmtId="0" fontId="4" fillId="0" borderId="0">
      <alignment horizontal="left" vertical="center" wrapText="1"/>
    </xf>
    <xf numFmtId="0" fontId="4" fillId="0" borderId="8">
      <alignment horizontal="center" vertical="center" wrapText="1"/>
    </xf>
    <xf numFmtId="0" fontId="4" fillId="0" borderId="10">
      <alignment horizontal="center" vertical="center"/>
    </xf>
    <xf numFmtId="0" fontId="3" fillId="0" borderId="10">
      <alignment horizontal="left" vertical="center" wrapText="1"/>
    </xf>
    <xf numFmtId="0" fontId="1" fillId="0" borderId="10">
      <alignment horizontal="center" vertical="center" wrapText="1"/>
    </xf>
    <xf numFmtId="0" fontId="4" fillId="0" borderId="0">
      <alignment wrapText="1"/>
    </xf>
    <xf numFmtId="0" fontId="4" fillId="0" borderId="8">
      <alignment horizontal="center" vertical="center"/>
    </xf>
    <xf numFmtId="4" fontId="3" fillId="0" borderId="10">
      <alignment horizontal="right" vertical="center"/>
    </xf>
    <xf numFmtId="0" fontId="4" fillId="0" borderId="0"/>
    <xf numFmtId="0" fontId="4" fillId="0" borderId="6">
      <alignment horizontal="center" vertical="center"/>
    </xf>
    <xf numFmtId="0" fontId="4" fillId="0" borderId="7">
      <alignment horizontal="center" vertical="center"/>
    </xf>
    <xf numFmtId="3" fontId="4" fillId="0" borderId="10">
      <alignment horizontal="center" vertical="center"/>
      <protection locked="0"/>
    </xf>
    <xf numFmtId="3" fontId="4" fillId="0" borderId="10">
      <alignment horizontal="center" vertical="center"/>
    </xf>
    <xf numFmtId="4" fontId="3" fillId="0" borderId="10">
      <alignment horizontal="right" vertical="center"/>
      <protection locked="0"/>
    </xf>
    <xf numFmtId="0" fontId="4" fillId="0" borderId="10">
      <alignment horizontal="center" vertical="center"/>
      <protection locked="0"/>
    </xf>
    <xf numFmtId="0" fontId="1" fillId="0" borderId="8">
      <alignment horizontal="center" vertical="center"/>
    </xf>
    <xf numFmtId="0" fontId="1" fillId="0" borderId="8">
      <alignment horizontal="center" vertical="center" wrapText="1"/>
    </xf>
    <xf numFmtId="0" fontId="4" fillId="0" borderId="8">
      <alignment horizontal="center" vertical="center" wrapText="1"/>
      <protection locked="0"/>
    </xf>
    <xf numFmtId="0" fontId="4" fillId="0" borderId="6">
      <alignment horizontal="center" vertical="center" wrapText="1"/>
    </xf>
    <xf numFmtId="0" fontId="4" fillId="0" borderId="10">
      <alignment horizontal="center" vertical="center" wrapText="1"/>
      <protection locked="0"/>
    </xf>
    <xf numFmtId="3" fontId="4" fillId="0" borderId="10">
      <alignment horizontal="center" vertical="top"/>
      <protection locked="0"/>
    </xf>
    <xf numFmtId="0" fontId="1" fillId="0" borderId="10">
      <alignment horizontal="center" vertical="top"/>
    </xf>
    <xf numFmtId="0" fontId="3" fillId="0" borderId="0">
      <alignment horizontal="right" vertical="center"/>
    </xf>
    <xf numFmtId="0" fontId="4" fillId="0" borderId="7">
      <alignment horizontal="center" vertical="center" wrapText="1"/>
    </xf>
    <xf numFmtId="0" fontId="50" fillId="0" borderId="0">
      <alignment vertical="top"/>
      <protection locked="0"/>
    </xf>
    <xf numFmtId="0" fontId="1" fillId="0" borderId="0">
      <alignment vertical="center"/>
    </xf>
    <xf numFmtId="0" fontId="6" fillId="0" borderId="0">
      <alignment horizontal="center" vertical="center"/>
    </xf>
    <xf numFmtId="0" fontId="3" fillId="0" borderId="0">
      <alignment horizontal="left" vertical="center"/>
      <protection locked="0"/>
    </xf>
    <xf numFmtId="0" fontId="4" fillId="0" borderId="5">
      <alignment horizontal="center" vertical="center"/>
    </xf>
    <xf numFmtId="0" fontId="4" fillId="0" borderId="2">
      <alignment horizontal="center" vertical="center"/>
    </xf>
    <xf numFmtId="0" fontId="4" fillId="0" borderId="4">
      <alignment horizontal="center" vertical="center"/>
    </xf>
    <xf numFmtId="0" fontId="3" fillId="0" borderId="1">
      <alignment vertical="center"/>
    </xf>
    <xf numFmtId="0" fontId="3" fillId="0" borderId="1">
      <alignment vertical="center"/>
      <protection locked="0"/>
    </xf>
    <xf numFmtId="0" fontId="3" fillId="0" borderId="1">
      <alignment horizontal="left" vertical="center"/>
    </xf>
    <xf numFmtId="0" fontId="30" fillId="0" borderId="1">
      <alignment horizontal="center" vertical="center"/>
    </xf>
    <xf numFmtId="0" fontId="30" fillId="0" borderId="1">
      <alignment horizontal="center" vertical="center"/>
      <protection locked="0"/>
    </xf>
    <xf numFmtId="0" fontId="51" fillId="0" borderId="0">
      <alignment horizontal="center" vertical="center"/>
    </xf>
    <xf numFmtId="0" fontId="29" fillId="0" borderId="0">
      <alignment horizontal="center" vertical="center"/>
    </xf>
    <xf numFmtId="0" fontId="4" fillId="0" borderId="7">
      <alignment horizontal="center" vertical="center"/>
    </xf>
    <xf numFmtId="0" fontId="4" fillId="0" borderId="2">
      <alignment horizontal="center" vertical="center"/>
      <protection locked="0"/>
    </xf>
    <xf numFmtId="0" fontId="4" fillId="0" borderId="4">
      <alignment horizontal="center" vertical="center" wrapText="1"/>
    </xf>
    <xf numFmtId="4" fontId="3" fillId="0" borderId="1">
      <alignment horizontal="right" vertical="center"/>
    </xf>
    <xf numFmtId="4" fontId="3" fillId="0" borderId="1">
      <alignment horizontal="right" vertical="center"/>
      <protection locked="0"/>
    </xf>
    <xf numFmtId="0" fontId="30" fillId="0" borderId="1">
      <alignment horizontal="right" vertical="center"/>
    </xf>
    <xf numFmtId="4" fontId="30" fillId="0" borderId="1">
      <alignment horizontal="right" vertical="center"/>
    </xf>
    <xf numFmtId="0" fontId="3" fillId="0" borderId="1">
      <alignment horizontal="left" vertical="center"/>
      <protection locked="0"/>
    </xf>
    <xf numFmtId="0" fontId="3" fillId="0" borderId="0">
      <alignment horizontal="right" vertical="center"/>
    </xf>
    <xf numFmtId="0" fontId="3" fillId="0" borderId="0">
      <alignment horizontal="right"/>
    </xf>
    <xf numFmtId="0" fontId="50" fillId="0" borderId="0">
      <alignment vertical="top"/>
      <protection locked="0"/>
    </xf>
    <xf numFmtId="49" fontId="1" fillId="0" borderId="0"/>
    <xf numFmtId="0" fontId="10" fillId="0" borderId="0">
      <alignment horizontal="center" vertical="center"/>
    </xf>
    <xf numFmtId="0" fontId="3" fillId="0" borderId="0">
      <alignment horizontal="left" vertical="center"/>
      <protection locked="0"/>
    </xf>
    <xf numFmtId="49" fontId="4" fillId="0" borderId="5">
      <alignment horizontal="center" vertical="center" wrapText="1"/>
    </xf>
    <xf numFmtId="49" fontId="4" fillId="0" borderId="1">
      <alignment horizontal="center" vertical="center"/>
    </xf>
    <xf numFmtId="0" fontId="3" fillId="0" borderId="1">
      <alignment horizontal="left" vertical="center" wrapText="1"/>
    </xf>
    <xf numFmtId="0" fontId="1" fillId="0" borderId="5">
      <alignment horizontal="center" vertical="center"/>
    </xf>
    <xf numFmtId="49" fontId="4" fillId="0" borderId="7">
      <alignment horizontal="center" vertical="center" wrapText="1"/>
    </xf>
    <xf numFmtId="0" fontId="1" fillId="0" borderId="7">
      <alignment horizontal="center" vertical="center"/>
    </xf>
    <xf numFmtId="0" fontId="1" fillId="0" borderId="0"/>
    <xf numFmtId="0" fontId="4" fillId="0" borderId="2">
      <alignment horizontal="center" vertical="center"/>
      <protection locked="0"/>
    </xf>
    <xf numFmtId="0" fontId="4" fillId="0" borderId="4">
      <alignment horizontal="center" vertical="center"/>
    </xf>
    <xf numFmtId="4" fontId="3" fillId="0" borderId="1">
      <alignment horizontal="right" vertical="center" wrapText="1"/>
    </xf>
    <xf numFmtId="4" fontId="3" fillId="0" borderId="1">
      <alignment horizontal="right" vertical="center" wrapText="1"/>
      <protection locked="0"/>
    </xf>
    <xf numFmtId="0" fontId="1" fillId="0" borderId="0">
      <alignment vertical="top"/>
    </xf>
    <xf numFmtId="0" fontId="4" fillId="0" borderId="5">
      <alignment horizontal="center" vertical="center"/>
      <protection locked="0"/>
    </xf>
    <xf numFmtId="0" fontId="4" fillId="0" borderId="1">
      <alignment horizontal="center" vertical="center"/>
    </xf>
    <xf numFmtId="49" fontId="4" fillId="0" borderId="1">
      <alignment horizontal="center" vertical="center"/>
      <protection locked="0"/>
    </xf>
    <xf numFmtId="0" fontId="4" fillId="0" borderId="6">
      <alignment horizontal="center" vertical="center"/>
    </xf>
    <xf numFmtId="0" fontId="1" fillId="0" borderId="0">
      <alignment horizontal="right" vertical="center"/>
    </xf>
    <xf numFmtId="0" fontId="1" fillId="0" borderId="0">
      <alignment horizontal="right"/>
    </xf>
    <xf numFmtId="0" fontId="4" fillId="0" borderId="7">
      <alignment horizontal="center" vertical="center"/>
    </xf>
    <xf numFmtId="0" fontId="3" fillId="0" borderId="0">
      <alignment horizontal="right" vertical="center"/>
    </xf>
    <xf numFmtId="0" fontId="3" fillId="0" borderId="0">
      <alignment horizontal="right"/>
    </xf>
    <xf numFmtId="0" fontId="4" fillId="0" borderId="8">
      <alignment horizontal="center" vertical="center"/>
    </xf>
    <xf numFmtId="0" fontId="4" fillId="0" borderId="10">
      <alignment horizontal="center" vertical="center"/>
    </xf>
    <xf numFmtId="0" fontId="1" fillId="0" borderId="1">
      <alignment horizontal="center"/>
    </xf>
    <xf numFmtId="0" fontId="50" fillId="0" borderId="0">
      <alignment vertical="top"/>
      <protection locked="0"/>
    </xf>
    <xf numFmtId="49" fontId="1" fillId="0" borderId="0"/>
    <xf numFmtId="0" fontId="20" fillId="0" borderId="0">
      <alignment horizontal="center" vertical="center"/>
    </xf>
    <xf numFmtId="0" fontId="4" fillId="0" borderId="0">
      <alignment horizontal="left" vertical="center"/>
    </xf>
    <xf numFmtId="0" fontId="4" fillId="0" borderId="5">
      <alignment horizontal="center" vertical="center"/>
    </xf>
    <xf numFmtId="49" fontId="4" fillId="0" borderId="5">
      <alignment horizontal="center" vertical="center" wrapText="1"/>
    </xf>
    <xf numFmtId="49" fontId="4" fillId="0" borderId="1">
      <alignment horizontal="center" vertical="center"/>
    </xf>
    <xf numFmtId="0" fontId="4" fillId="0" borderId="1">
      <alignment vertical="center" wrapText="1"/>
    </xf>
    <xf numFmtId="49" fontId="1" fillId="0" borderId="1"/>
    <xf numFmtId="0" fontId="52" fillId="0" borderId="5">
      <alignment horizontal="center" vertical="center"/>
    </xf>
    <xf numFmtId="49" fontId="1" fillId="0" borderId="0">
      <alignment horizontal="center"/>
    </xf>
    <xf numFmtId="0" fontId="4" fillId="0" borderId="6">
      <alignment horizontal="center" vertical="center"/>
    </xf>
    <xf numFmtId="49" fontId="4" fillId="0" borderId="6">
      <alignment horizontal="center" vertical="center" wrapText="1"/>
    </xf>
    <xf numFmtId="49" fontId="1" fillId="0" borderId="1">
      <alignment horizontal="center"/>
    </xf>
    <xf numFmtId="0" fontId="52" fillId="0" borderId="6">
      <alignment horizontal="center" vertical="center"/>
    </xf>
    <xf numFmtId="49" fontId="4" fillId="0" borderId="7">
      <alignment horizontal="center" vertical="center" wrapText="1"/>
    </xf>
    <xf numFmtId="0" fontId="52" fillId="0" borderId="7">
      <alignment horizontal="center" vertical="center"/>
    </xf>
    <xf numFmtId="0" fontId="7" fillId="0" borderId="0">
      <alignment vertical="top"/>
    </xf>
    <xf numFmtId="0" fontId="4" fillId="0" borderId="2">
      <alignment horizontal="center" vertical="center"/>
    </xf>
    <xf numFmtId="0" fontId="4" fillId="0" borderId="4">
      <alignment horizontal="center" vertical="center"/>
    </xf>
    <xf numFmtId="4" fontId="4" fillId="0" borderId="1">
      <alignment vertical="center"/>
    </xf>
    <xf numFmtId="0" fontId="7" fillId="0" borderId="1"/>
    <xf numFmtId="0" fontId="7" fillId="0" borderId="0"/>
    <xf numFmtId="0" fontId="1" fillId="0" borderId="0"/>
    <xf numFmtId="0" fontId="4" fillId="0" borderId="1">
      <alignment horizontal="center" vertical="center"/>
    </xf>
    <xf numFmtId="49" fontId="4" fillId="0" borderId="1">
      <alignment horizontal="center" vertical="center"/>
      <protection locked="0"/>
    </xf>
    <xf numFmtId="0" fontId="1" fillId="0" borderId="1"/>
    <xf numFmtId="0" fontId="4" fillId="0" borderId="7">
      <alignment horizontal="center" vertical="center"/>
    </xf>
    <xf numFmtId="0" fontId="4" fillId="0" borderId="5">
      <alignment horizontal="center" vertical="center"/>
      <protection locked="0"/>
    </xf>
    <xf numFmtId="0" fontId="4" fillId="0" borderId="6">
      <alignment horizontal="center" vertical="center"/>
      <protection locked="0"/>
    </xf>
    <xf numFmtId="0" fontId="4" fillId="0" borderId="7">
      <alignment horizontal="center" vertical="center"/>
      <protection locked="0"/>
    </xf>
    <xf numFmtId="0" fontId="1" fillId="0" borderId="0">
      <alignment horizontal="right" vertical="center"/>
    </xf>
    <xf numFmtId="0" fontId="1" fillId="0" borderId="0">
      <alignment horizontal="right"/>
    </xf>
    <xf numFmtId="0" fontId="7" fillId="0" borderId="1">
      <alignment horizontal="center" vertical="center"/>
    </xf>
    <xf numFmtId="0" fontId="3" fillId="0" borderId="0">
      <alignment horizontal="right" vertical="center"/>
      <protection locked="0"/>
    </xf>
    <xf numFmtId="0" fontId="4" fillId="0" borderId="1">
      <alignment horizontal="center" vertical="center"/>
      <protection locked="0"/>
    </xf>
    <xf numFmtId="0" fontId="1" fillId="0" borderId="7">
      <alignment horizontal="center" vertical="center"/>
    </xf>
    <xf numFmtId="4" fontId="4" fillId="0" borderId="1">
      <alignment vertical="center"/>
      <protection locked="0"/>
    </xf>
    <xf numFmtId="0" fontId="50" fillId="0" borderId="0">
      <alignment vertical="top"/>
      <protection locked="0"/>
    </xf>
    <xf numFmtId="0" fontId="1" fillId="0" borderId="0">
      <alignment horizontal="center" wrapText="1"/>
    </xf>
    <xf numFmtId="0" fontId="17" fillId="0" borderId="0">
      <alignment horizontal="center" vertical="center" wrapText="1"/>
    </xf>
    <xf numFmtId="0" fontId="3" fillId="0" borderId="0">
      <alignment horizontal="left" vertical="center"/>
      <protection locked="0"/>
    </xf>
    <xf numFmtId="0" fontId="4" fillId="0" borderId="2">
      <alignment horizontal="center" vertical="center" wrapText="1"/>
    </xf>
    <xf numFmtId="0" fontId="4" fillId="0" borderId="4">
      <alignment horizontal="center" vertical="center" wrapText="1"/>
    </xf>
    <xf numFmtId="0" fontId="18" fillId="0" borderId="1">
      <alignment horizontal="center" vertical="center" wrapText="1"/>
    </xf>
    <xf numFmtId="4" fontId="3" fillId="0" borderId="1">
      <alignment horizontal="right" vertical="center"/>
    </xf>
    <xf numFmtId="0" fontId="18" fillId="0" borderId="0">
      <alignment horizontal="center" wrapText="1"/>
    </xf>
    <xf numFmtId="0" fontId="4" fillId="0" borderId="2">
      <alignment horizontal="center" vertical="center"/>
    </xf>
    <xf numFmtId="0" fontId="4" fillId="0" borderId="4">
      <alignment horizontal="center" vertical="center"/>
    </xf>
    <xf numFmtId="0" fontId="1" fillId="0" borderId="0">
      <alignment wrapText="1"/>
    </xf>
    <xf numFmtId="0" fontId="4" fillId="0" borderId="5">
      <alignment horizontal="center" vertical="center"/>
    </xf>
    <xf numFmtId="0" fontId="4" fillId="0" borderId="1">
      <alignment horizontal="center" vertical="center"/>
    </xf>
    <xf numFmtId="0" fontId="18" fillId="0" borderId="5">
      <alignment horizontal="center" vertical="center" wrapText="1"/>
    </xf>
    <xf numFmtId="4" fontId="3" fillId="0" borderId="5">
      <alignment horizontal="right" vertical="center"/>
    </xf>
    <xf numFmtId="0" fontId="18" fillId="0" borderId="0">
      <alignment wrapText="1"/>
    </xf>
    <xf numFmtId="0" fontId="1" fillId="0" borderId="0"/>
    <xf numFmtId="0" fontId="4" fillId="0" borderId="6">
      <alignment horizontal="center" vertical="center"/>
    </xf>
    <xf numFmtId="0" fontId="18" fillId="0" borderId="0"/>
    <xf numFmtId="0" fontId="4" fillId="0" borderId="7">
      <alignment horizontal="center" vertical="center"/>
    </xf>
    <xf numFmtId="0" fontId="3" fillId="0" borderId="0">
      <alignment horizontal="right" wrapText="1"/>
    </xf>
    <xf numFmtId="0" fontId="50" fillId="0" borderId="0">
      <alignment vertical="top"/>
      <protection locked="0"/>
    </xf>
    <xf numFmtId="0" fontId="18" fillId="0" borderId="0">
      <alignment horizontal="center"/>
    </xf>
    <xf numFmtId="0" fontId="1" fillId="0" borderId="0"/>
    <xf numFmtId="0" fontId="2" fillId="0" borderId="0">
      <alignment horizontal="center" vertical="center"/>
      <protection locked="0"/>
    </xf>
    <xf numFmtId="0" fontId="3" fillId="0" borderId="0">
      <alignment horizontal="left" vertical="center"/>
      <protection locked="0"/>
    </xf>
    <xf numFmtId="0" fontId="4" fillId="0" borderId="2">
      <alignment horizontal="center" vertical="center" wrapText="1"/>
      <protection locked="0"/>
    </xf>
    <xf numFmtId="0" fontId="4" fillId="0" borderId="3">
      <alignment horizontal="center" vertical="center" wrapText="1"/>
      <protection locked="0"/>
    </xf>
    <xf numFmtId="0" fontId="4" fillId="0" borderId="3">
      <alignment horizontal="center" vertical="center"/>
    </xf>
    <xf numFmtId="0" fontId="4" fillId="0" borderId="4">
      <alignment horizontal="center" vertical="center"/>
      <protection locked="0"/>
    </xf>
    <xf numFmtId="0" fontId="1" fillId="0" borderId="1">
      <alignment horizontal="center" vertical="center"/>
      <protection locked="0"/>
    </xf>
    <xf numFmtId="0" fontId="3" fillId="0" borderId="1">
      <alignment horizontal="left" vertical="center"/>
    </xf>
    <xf numFmtId="0" fontId="3" fillId="0" borderId="1">
      <alignment horizontal="left" vertical="center" wrapText="1"/>
      <protection locked="0"/>
    </xf>
    <xf numFmtId="0" fontId="1" fillId="0" borderId="5">
      <alignment horizontal="center" vertical="center" wrapText="1"/>
      <protection locked="0"/>
    </xf>
    <xf numFmtId="0" fontId="1" fillId="0" borderId="0">
      <alignment vertical="top"/>
      <protection locked="0"/>
    </xf>
    <xf numFmtId="0" fontId="4" fillId="0" borderId="0">
      <alignment horizontal="left" vertical="center"/>
      <protection locked="0"/>
    </xf>
    <xf numFmtId="0" fontId="4" fillId="0" borderId="3">
      <alignment horizontal="center" vertical="center"/>
      <protection locked="0"/>
    </xf>
    <xf numFmtId="0" fontId="3" fillId="0" borderId="6">
      <alignment horizontal="left" vertical="center"/>
      <protection locked="0"/>
    </xf>
    <xf numFmtId="49" fontId="1" fillId="0" borderId="0">
      <protection locked="0"/>
    </xf>
    <xf numFmtId="0" fontId="3" fillId="0" borderId="7">
      <alignment horizontal="left" vertical="center"/>
      <protection locked="0"/>
    </xf>
    <xf numFmtId="0" fontId="1" fillId="0" borderId="0">
      <protection locked="0"/>
    </xf>
    <xf numFmtId="0" fontId="4" fillId="0" borderId="0">
      <protection locked="0"/>
    </xf>
    <xf numFmtId="0" fontId="4" fillId="0" borderId="5">
      <alignment horizontal="center" vertical="center"/>
      <protection locked="0"/>
    </xf>
    <xf numFmtId="0" fontId="4" fillId="0" borderId="2">
      <alignment horizontal="center" vertical="center"/>
      <protection locked="0"/>
    </xf>
    <xf numFmtId="4" fontId="3" fillId="0" borderId="1">
      <alignment horizontal="right" vertical="center"/>
      <protection locked="0"/>
    </xf>
    <xf numFmtId="0" fontId="4" fillId="0" borderId="6">
      <alignment horizontal="center" vertical="center"/>
      <protection locked="0"/>
    </xf>
    <xf numFmtId="0" fontId="4" fillId="0" borderId="5">
      <alignment horizontal="center" vertical="center" wrapText="1"/>
      <protection locked="0"/>
    </xf>
    <xf numFmtId="0" fontId="4" fillId="0" borderId="1">
      <alignment horizontal="center" vertical="center" wrapText="1"/>
      <protection locked="0"/>
    </xf>
    <xf numFmtId="0" fontId="2" fillId="0" borderId="0">
      <alignment horizontal="center" vertical="center"/>
    </xf>
    <xf numFmtId="0" fontId="4" fillId="0" borderId="0"/>
    <xf numFmtId="0" fontId="4" fillId="0" borderId="6">
      <alignment horizontal="center" vertical="center"/>
    </xf>
    <xf numFmtId="0" fontId="4" fillId="0" borderId="7">
      <alignment horizontal="center" vertical="center" wrapText="1"/>
      <protection locked="0"/>
    </xf>
    <xf numFmtId="0" fontId="4" fillId="0" borderId="4">
      <alignment horizontal="center" vertical="center" wrapText="1"/>
      <protection locked="0"/>
    </xf>
    <xf numFmtId="0" fontId="3" fillId="0" borderId="1">
      <alignment horizontal="right" vertical="center"/>
      <protection locked="0"/>
    </xf>
    <xf numFmtId="0" fontId="1" fillId="0" borderId="1"/>
    <xf numFmtId="0" fontId="4" fillId="0" borderId="7">
      <alignment horizontal="center" vertical="center"/>
      <protection locked="0"/>
    </xf>
    <xf numFmtId="0" fontId="4" fillId="0" borderId="5">
      <alignment horizontal="center" vertical="center"/>
    </xf>
    <xf numFmtId="0" fontId="4" fillId="0" borderId="7">
      <alignment horizontal="center" vertical="center"/>
    </xf>
    <xf numFmtId="0" fontId="4" fillId="0" borderId="6">
      <alignment horizontal="center" vertical="center" wrapText="1"/>
      <protection locked="0"/>
    </xf>
    <xf numFmtId="0" fontId="1" fillId="0" borderId="1">
      <alignment horizontal="center"/>
    </xf>
    <xf numFmtId="0" fontId="3" fillId="0" borderId="0">
      <alignment horizontal="right" vertical="center"/>
      <protection locked="0"/>
    </xf>
    <xf numFmtId="0" fontId="3" fillId="0" borderId="0">
      <alignment horizontal="right"/>
      <protection locked="0"/>
    </xf>
    <xf numFmtId="0" fontId="1" fillId="0" borderId="7">
      <alignment horizontal="center"/>
    </xf>
    <xf numFmtId="0" fontId="50" fillId="0" borderId="0">
      <alignment vertical="top"/>
      <protection locked="0"/>
    </xf>
    <xf numFmtId="0" fontId="1" fillId="0" borderId="0"/>
    <xf numFmtId="0" fontId="2" fillId="0" borderId="0">
      <alignment horizontal="center" vertical="center"/>
    </xf>
    <xf numFmtId="0" fontId="3" fillId="0" borderId="0">
      <alignment horizontal="left" vertical="center"/>
      <protection locked="0"/>
    </xf>
    <xf numFmtId="0" fontId="4" fillId="0" borderId="2">
      <alignment horizontal="center" vertical="center" wrapText="1"/>
      <protection locked="0"/>
    </xf>
    <xf numFmtId="0" fontId="4" fillId="0" borderId="3">
      <alignment horizontal="center" vertical="center" wrapText="1"/>
      <protection locked="0"/>
    </xf>
    <xf numFmtId="0" fontId="4" fillId="0" borderId="3">
      <alignment horizontal="center" vertical="center"/>
    </xf>
    <xf numFmtId="0" fontId="4" fillId="0" borderId="4">
      <alignment horizontal="center" vertical="center" wrapText="1"/>
      <protection locked="0"/>
    </xf>
    <xf numFmtId="0" fontId="1" fillId="0" borderId="1">
      <alignment horizontal="center" vertical="center"/>
    </xf>
    <xf numFmtId="0" fontId="3" fillId="0" borderId="1">
      <alignment horizontal="left" vertical="top" wrapText="1"/>
      <protection locked="0"/>
    </xf>
    <xf numFmtId="0" fontId="3" fillId="0" borderId="1">
      <alignment horizontal="left" vertical="top" wrapText="1"/>
    </xf>
    <xf numFmtId="0" fontId="1" fillId="0" borderId="1"/>
    <xf numFmtId="0" fontId="1" fillId="0" borderId="5">
      <alignment horizontal="center" vertical="center" wrapText="1"/>
      <protection locked="0"/>
    </xf>
    <xf numFmtId="0" fontId="1" fillId="0" borderId="0">
      <alignment vertical="top"/>
    </xf>
    <xf numFmtId="0" fontId="4" fillId="0" borderId="0">
      <alignment horizontal="left" vertical="center"/>
    </xf>
    <xf numFmtId="0" fontId="4" fillId="0" borderId="2">
      <alignment horizontal="center" vertical="center" wrapText="1"/>
    </xf>
    <xf numFmtId="0" fontId="4" fillId="0" borderId="4">
      <alignment horizontal="center" vertical="center"/>
    </xf>
    <xf numFmtId="0" fontId="3" fillId="0" borderId="6">
      <alignment horizontal="left" vertical="center"/>
    </xf>
    <xf numFmtId="0" fontId="3" fillId="0" borderId="1">
      <alignment horizontal="left" vertical="center" wrapText="1"/>
      <protection locked="0"/>
    </xf>
    <xf numFmtId="0" fontId="3" fillId="0" borderId="1">
      <alignment horizontal="left" vertical="center" wrapText="1"/>
    </xf>
    <xf numFmtId="49" fontId="1" fillId="0" borderId="0"/>
    <xf numFmtId="0" fontId="4" fillId="0" borderId="3">
      <alignment horizontal="center" vertical="center" wrapText="1"/>
    </xf>
    <xf numFmtId="0" fontId="4" fillId="0" borderId="4">
      <alignment horizontal="center" vertical="center" wrapText="1"/>
    </xf>
    <xf numFmtId="0" fontId="3" fillId="0" borderId="7">
      <alignment horizontal="left" vertical="center"/>
    </xf>
    <xf numFmtId="0" fontId="4" fillId="0" borderId="0"/>
    <xf numFmtId="0" fontId="4" fillId="0" borderId="2">
      <alignment horizontal="center" vertical="center"/>
    </xf>
    <xf numFmtId="4" fontId="3" fillId="0" borderId="1">
      <alignment horizontal="right" vertical="center" wrapText="1"/>
      <protection locked="0"/>
    </xf>
    <xf numFmtId="4" fontId="3" fillId="0" borderId="1">
      <alignment horizontal="right" vertical="center" wrapText="1"/>
    </xf>
    <xf numFmtId="0" fontId="4" fillId="0" borderId="5">
      <alignment horizontal="center" vertical="center"/>
    </xf>
    <xf numFmtId="0" fontId="4" fillId="0" borderId="21">
      <alignment horizontal="center" vertical="center"/>
    </xf>
    <xf numFmtId="0" fontId="4" fillId="0" borderId="11">
      <alignment horizontal="center" vertical="center" wrapText="1"/>
      <protection locked="0"/>
    </xf>
    <xf numFmtId="0" fontId="4" fillId="0" borderId="1">
      <alignment horizontal="center" vertical="center" wrapText="1"/>
    </xf>
    <xf numFmtId="0" fontId="4" fillId="0" borderId="6">
      <alignment horizontal="center" vertical="center"/>
    </xf>
    <xf numFmtId="0" fontId="4" fillId="0" borderId="8">
      <alignment horizontal="center" vertical="center"/>
    </xf>
    <xf numFmtId="0" fontId="4" fillId="0" borderId="10">
      <alignment horizontal="center" vertical="center"/>
    </xf>
    <xf numFmtId="0" fontId="1" fillId="0" borderId="1">
      <alignment horizontal="center" vertical="center"/>
      <protection locked="0"/>
    </xf>
    <xf numFmtId="0" fontId="4" fillId="0" borderId="7">
      <alignment horizontal="center" vertical="center"/>
    </xf>
    <xf numFmtId="4" fontId="3" fillId="0" borderId="1">
      <alignment horizontal="right" vertical="center"/>
      <protection locked="0"/>
    </xf>
    <xf numFmtId="4" fontId="3" fillId="0" borderId="1">
      <alignment horizontal="right" vertical="center"/>
    </xf>
    <xf numFmtId="0" fontId="3" fillId="0" borderId="1">
      <alignment horizontal="right" vertical="center" wrapText="1"/>
      <protection locked="0"/>
    </xf>
    <xf numFmtId="0" fontId="3" fillId="0" borderId="1">
      <alignment horizontal="right" vertical="center" wrapText="1"/>
    </xf>
    <xf numFmtId="0" fontId="3" fillId="0" borderId="0">
      <alignment horizontal="right" vertical="center"/>
    </xf>
    <xf numFmtId="0" fontId="3" fillId="0" borderId="0">
      <alignment horizontal="right"/>
    </xf>
    <xf numFmtId="0" fontId="50" fillId="0" borderId="0">
      <alignment vertical="top"/>
      <protection locked="0"/>
    </xf>
    <xf numFmtId="0" fontId="1" fillId="0" borderId="0">
      <alignment vertical="center"/>
    </xf>
    <xf numFmtId="0" fontId="6" fillId="0" borderId="0">
      <alignment horizontal="center" vertical="center"/>
    </xf>
    <xf numFmtId="0" fontId="3" fillId="0" borderId="0">
      <alignment horizontal="left" vertical="center"/>
      <protection locked="0"/>
    </xf>
    <xf numFmtId="0" fontId="4" fillId="0" borderId="1">
      <alignment horizontal="center" vertical="center" wrapText="1"/>
    </xf>
    <xf numFmtId="0" fontId="3" fillId="0" borderId="1">
      <alignment horizontal="left" vertical="center" wrapText="1"/>
    </xf>
    <xf numFmtId="0" fontId="3" fillId="0" borderId="2">
      <alignment horizontal="left" vertical="center" wrapText="1"/>
      <protection locked="0"/>
    </xf>
    <xf numFmtId="0" fontId="1" fillId="0" borderId="3">
      <alignment vertical="center"/>
    </xf>
    <xf numFmtId="0" fontId="1" fillId="0" borderId="4">
      <alignment vertical="center"/>
    </xf>
    <xf numFmtId="0" fontId="2" fillId="0" borderId="0">
      <alignment horizontal="center" vertical="center"/>
    </xf>
    <xf numFmtId="0" fontId="3" fillId="0" borderId="1">
      <alignment vertical="center" wrapText="1"/>
    </xf>
    <xf numFmtId="0" fontId="3" fillId="0" borderId="1">
      <alignment horizontal="left" vertical="center" wrapText="1"/>
      <protection locked="0"/>
    </xf>
    <xf numFmtId="0" fontId="3" fillId="0" borderId="1">
      <alignment horizontal="center" vertical="center" wrapText="1"/>
    </xf>
    <xf numFmtId="0" fontId="3" fillId="0" borderId="0">
      <alignment vertical="top"/>
      <protection locked="0"/>
    </xf>
    <xf numFmtId="0" fontId="2" fillId="0" borderId="0">
      <alignment horizontal="center" vertical="center"/>
      <protection locked="0"/>
    </xf>
    <xf numFmtId="0" fontId="4" fillId="0" borderId="1">
      <alignment horizontal="center" vertical="center"/>
      <protection locked="0"/>
    </xf>
    <xf numFmtId="0" fontId="3" fillId="0" borderId="1">
      <alignment horizontal="center" vertical="center"/>
      <protection locked="0"/>
    </xf>
    <xf numFmtId="0" fontId="3" fillId="0" borderId="0">
      <alignment horizontal="right" vertical="center"/>
      <protection locked="0"/>
    </xf>
    <xf numFmtId="0" fontId="50" fillId="0" borderId="0">
      <alignment vertical="top"/>
      <protection locked="0"/>
    </xf>
    <xf numFmtId="0" fontId="1" fillId="0" borderId="0">
      <alignment vertical="center"/>
    </xf>
    <xf numFmtId="0" fontId="6" fillId="0" borderId="0">
      <alignment horizontal="center" vertical="center"/>
    </xf>
    <xf numFmtId="0" fontId="3" fillId="0" borderId="0">
      <alignment horizontal="left" vertical="center"/>
      <protection locked="0"/>
    </xf>
    <xf numFmtId="0" fontId="4" fillId="0" borderId="1">
      <alignment horizontal="center" vertical="center" wrapText="1"/>
    </xf>
    <xf numFmtId="0" fontId="3" fillId="0" borderId="1">
      <alignment horizontal="left" vertical="center" wrapText="1"/>
    </xf>
    <xf numFmtId="0" fontId="3" fillId="0" borderId="1">
      <alignment horizontal="left" vertical="center" wrapText="1"/>
      <protection locked="0"/>
    </xf>
    <xf numFmtId="0" fontId="2" fillId="0" borderId="0">
      <alignment horizontal="center" vertical="center"/>
    </xf>
    <xf numFmtId="0" fontId="4" fillId="0" borderId="1">
      <alignment horizontal="center" vertical="center"/>
      <protection locked="0"/>
    </xf>
    <xf numFmtId="0" fontId="3" fillId="0" borderId="1">
      <alignment vertical="center" wrapText="1"/>
    </xf>
    <xf numFmtId="0" fontId="4" fillId="0" borderId="1">
      <alignment horizontal="center" vertical="center" wrapText="1"/>
      <protection locked="0"/>
    </xf>
    <xf numFmtId="0" fontId="3" fillId="0" borderId="1">
      <alignment horizontal="center" vertical="center" wrapText="1"/>
    </xf>
    <xf numFmtId="0" fontId="3" fillId="0" borderId="0">
      <alignment vertical="top"/>
      <protection locked="0"/>
    </xf>
    <xf numFmtId="0" fontId="2" fillId="0" borderId="0">
      <alignment horizontal="center" vertical="center"/>
      <protection locked="0"/>
    </xf>
    <xf numFmtId="0" fontId="3" fillId="0" borderId="1">
      <alignment horizontal="center" vertical="center"/>
      <protection locked="0"/>
    </xf>
    <xf numFmtId="0" fontId="3" fillId="0" borderId="0">
      <alignment horizontal="right" vertical="center"/>
      <protection locked="0"/>
    </xf>
    <xf numFmtId="0" fontId="50" fillId="0" borderId="0">
      <alignment vertical="top"/>
      <protection locked="0"/>
    </xf>
    <xf numFmtId="0" fontId="9" fillId="0" borderId="0">
      <alignment horizontal="right"/>
      <protection locked="0"/>
    </xf>
    <xf numFmtId="0" fontId="10" fillId="0" borderId="0">
      <alignment horizontal="center" vertical="center" wrapText="1"/>
      <protection locked="0"/>
    </xf>
    <xf numFmtId="0" fontId="3" fillId="0" borderId="0">
      <alignment horizontal="left" vertical="center"/>
      <protection locked="0"/>
    </xf>
    <xf numFmtId="0" fontId="4" fillId="0" borderId="2">
      <alignment horizontal="center" vertical="center"/>
      <protection locked="0"/>
    </xf>
    <xf numFmtId="0" fontId="4" fillId="0" borderId="3">
      <alignment horizontal="center" vertical="center"/>
      <protection locked="0"/>
    </xf>
    <xf numFmtId="0" fontId="4" fillId="0" borderId="1">
      <alignment horizontal="center" vertical="center"/>
      <protection locked="0"/>
    </xf>
    <xf numFmtId="0" fontId="3" fillId="0" borderId="1">
      <alignment horizontal="left" vertical="center" wrapText="1"/>
      <protection locked="0"/>
    </xf>
    <xf numFmtId="0" fontId="1" fillId="0" borderId="1"/>
    <xf numFmtId="0" fontId="1" fillId="0" borderId="6">
      <alignment horizontal="center" vertical="center"/>
      <protection locked="0"/>
    </xf>
    <xf numFmtId="0" fontId="1" fillId="0" borderId="0"/>
    <xf numFmtId="49" fontId="9" fillId="0" borderId="0">
      <protection locked="0"/>
    </xf>
    <xf numFmtId="49" fontId="4" fillId="0" borderId="2">
      <alignment horizontal="center" vertical="center" wrapText="1"/>
      <protection locked="0"/>
    </xf>
    <xf numFmtId="49" fontId="4" fillId="0" borderId="3">
      <alignment horizontal="center" vertical="center" wrapText="1"/>
      <protection locked="0"/>
    </xf>
    <xf numFmtId="49" fontId="4" fillId="0" borderId="1">
      <alignment horizontal="center" vertical="center"/>
      <protection locked="0"/>
    </xf>
    <xf numFmtId="49" fontId="1" fillId="0" borderId="0"/>
    <xf numFmtId="0" fontId="10" fillId="0" borderId="0">
      <alignment horizontal="center" vertical="center"/>
      <protection locked="0"/>
    </xf>
    <xf numFmtId="0" fontId="1" fillId="0" borderId="7">
      <alignment horizontal="center" vertical="center"/>
      <protection locked="0"/>
    </xf>
    <xf numFmtId="0" fontId="1" fillId="0" borderId="0">
      <alignment horizontal="right"/>
    </xf>
    <xf numFmtId="0" fontId="10" fillId="0" borderId="0">
      <alignment horizontal="center" vertical="center"/>
    </xf>
    <xf numFmtId="0" fontId="4" fillId="0" borderId="5">
      <alignment horizontal="center" vertical="center"/>
    </xf>
    <xf numFmtId="0" fontId="4" fillId="0" borderId="2">
      <alignment horizontal="center" vertical="center"/>
    </xf>
    <xf numFmtId="0" fontId="4" fillId="0" borderId="1">
      <alignment horizontal="center" vertical="center"/>
    </xf>
    <xf numFmtId="4" fontId="3" fillId="0" borderId="1">
      <alignment horizontal="right" vertical="center"/>
      <protection locked="0"/>
    </xf>
    <xf numFmtId="4" fontId="3" fillId="0" borderId="1">
      <alignment horizontal="right" vertical="center"/>
    </xf>
    <xf numFmtId="0" fontId="4" fillId="0" borderId="6">
      <alignment horizontal="center" vertical="center"/>
    </xf>
    <xf numFmtId="4" fontId="3" fillId="0" borderId="1">
      <alignment horizontal="right" vertical="center" wrapText="1"/>
      <protection locked="0"/>
    </xf>
    <xf numFmtId="4" fontId="3" fillId="0" borderId="1">
      <alignment horizontal="right" vertical="center" wrapText="1"/>
    </xf>
    <xf numFmtId="0" fontId="3" fillId="0" borderId="0">
      <alignment horizontal="right"/>
    </xf>
    <xf numFmtId="0" fontId="4" fillId="0" borderId="7">
      <alignment horizontal="center" vertical="center"/>
    </xf>
    <xf numFmtId="0" fontId="50" fillId="0" borderId="0">
      <alignment vertical="top"/>
      <protection locked="0"/>
    </xf>
    <xf numFmtId="0" fontId="9" fillId="0" borderId="0">
      <alignment horizontal="right"/>
      <protection locked="0"/>
    </xf>
    <xf numFmtId="0" fontId="10" fillId="0" borderId="0">
      <alignment horizontal="center" vertical="center" wrapText="1"/>
      <protection locked="0"/>
    </xf>
    <xf numFmtId="0" fontId="3" fillId="0" borderId="0">
      <alignment horizontal="left" vertical="center"/>
      <protection locked="0"/>
    </xf>
    <xf numFmtId="0" fontId="4" fillId="0" borderId="2">
      <alignment horizontal="center" vertical="center"/>
      <protection locked="0"/>
    </xf>
    <xf numFmtId="0" fontId="4" fillId="0" borderId="3">
      <alignment horizontal="center" vertical="center"/>
      <protection locked="0"/>
    </xf>
    <xf numFmtId="0" fontId="4" fillId="0" borderId="1">
      <alignment horizontal="center" vertical="center"/>
      <protection locked="0"/>
    </xf>
    <xf numFmtId="0" fontId="3" fillId="0" borderId="1">
      <alignment horizontal="left" vertical="center" wrapText="1"/>
      <protection locked="0"/>
    </xf>
    <xf numFmtId="0" fontId="1" fillId="0" borderId="6">
      <alignment horizontal="center" vertical="center"/>
      <protection locked="0"/>
    </xf>
    <xf numFmtId="0" fontId="1" fillId="0" borderId="0"/>
    <xf numFmtId="49" fontId="9" fillId="0" borderId="0">
      <protection locked="0"/>
    </xf>
    <xf numFmtId="49" fontId="4" fillId="0" borderId="2">
      <alignment horizontal="center" vertical="center" wrapText="1"/>
      <protection locked="0"/>
    </xf>
    <xf numFmtId="49" fontId="4" fillId="0" borderId="3">
      <alignment horizontal="center" vertical="center" wrapText="1"/>
      <protection locked="0"/>
    </xf>
    <xf numFmtId="49" fontId="4" fillId="0" borderId="1">
      <alignment horizontal="center" vertical="center"/>
      <protection locked="0"/>
    </xf>
    <xf numFmtId="49" fontId="1" fillId="0" borderId="0"/>
    <xf numFmtId="0" fontId="10" fillId="0" borderId="0">
      <alignment horizontal="center" vertical="center"/>
      <protection locked="0"/>
    </xf>
    <xf numFmtId="0" fontId="1" fillId="0" borderId="7">
      <alignment horizontal="center" vertical="center"/>
      <protection locked="0"/>
    </xf>
    <xf numFmtId="0" fontId="1" fillId="0" borderId="0">
      <alignment horizontal="right"/>
    </xf>
    <xf numFmtId="0" fontId="10" fillId="0" borderId="0">
      <alignment horizontal="center" vertical="center"/>
    </xf>
    <xf numFmtId="0" fontId="4" fillId="0" borderId="5">
      <alignment horizontal="center" vertical="center"/>
    </xf>
    <xf numFmtId="0" fontId="4" fillId="0" borderId="2">
      <alignment horizontal="center" vertical="center"/>
    </xf>
    <xf numFmtId="0" fontId="4" fillId="0" borderId="1">
      <alignment horizontal="center" vertical="center"/>
    </xf>
    <xf numFmtId="181" fontId="3" fillId="0" borderId="1">
      <alignment horizontal="right" vertical="center"/>
      <protection locked="0"/>
    </xf>
    <xf numFmtId="181" fontId="3" fillId="0" borderId="1">
      <alignment horizontal="right" vertical="center"/>
    </xf>
    <xf numFmtId="0" fontId="4" fillId="0" borderId="6">
      <alignment horizontal="center" vertical="center"/>
    </xf>
    <xf numFmtId="181" fontId="3" fillId="0" borderId="1">
      <alignment horizontal="right" vertical="center" wrapText="1"/>
      <protection locked="0"/>
    </xf>
    <xf numFmtId="181" fontId="3" fillId="0" borderId="1">
      <alignment horizontal="right" vertical="center" wrapText="1"/>
    </xf>
    <xf numFmtId="0" fontId="3" fillId="0" borderId="0">
      <alignment horizontal="right"/>
    </xf>
    <xf numFmtId="0" fontId="4" fillId="0" borderId="7">
      <alignment horizontal="center" vertical="center"/>
    </xf>
    <xf numFmtId="0" fontId="50" fillId="0" borderId="0">
      <alignment vertical="top"/>
      <protection locked="0"/>
    </xf>
    <xf numFmtId="0" fontId="1" fillId="0" borderId="0"/>
    <xf numFmtId="0" fontId="6" fillId="0" borderId="0">
      <alignment horizontal="center" vertical="center" wrapText="1"/>
    </xf>
    <xf numFmtId="0" fontId="3" fillId="0" borderId="0">
      <alignment horizontal="left" vertical="center"/>
    </xf>
    <xf numFmtId="0" fontId="4" fillId="0" borderId="2">
      <alignment horizontal="center" vertical="center" wrapText="1"/>
    </xf>
    <xf numFmtId="0" fontId="4" fillId="0" borderId="3">
      <alignment horizontal="center" vertical="center" wrapText="1"/>
    </xf>
    <xf numFmtId="0" fontId="4" fillId="0" borderId="4">
      <alignment horizontal="center" vertical="center" wrapText="1"/>
    </xf>
    <xf numFmtId="0" fontId="4" fillId="0" borderId="4">
      <alignment horizontal="center" vertical="center"/>
    </xf>
    <xf numFmtId="0" fontId="3" fillId="0" borderId="4">
      <alignment horizontal="left" vertical="center" wrapText="1"/>
    </xf>
    <xf numFmtId="0" fontId="3" fillId="0" borderId="11">
      <alignment horizontal="center" vertical="center"/>
    </xf>
    <xf numFmtId="0" fontId="2" fillId="0" borderId="0">
      <alignment horizontal="center" vertical="center"/>
    </xf>
    <xf numFmtId="0" fontId="4" fillId="0" borderId="0"/>
    <xf numFmtId="0" fontId="4" fillId="0" borderId="8">
      <alignment horizontal="center" vertical="center" wrapText="1"/>
    </xf>
    <xf numFmtId="0" fontId="4" fillId="0" borderId="9">
      <alignment horizontal="center" vertical="center" wrapText="1"/>
    </xf>
    <xf numFmtId="0" fontId="4" fillId="0" borderId="10">
      <alignment horizontal="center" vertical="center" wrapText="1"/>
    </xf>
    <xf numFmtId="0" fontId="4" fillId="0" borderId="10">
      <alignment horizontal="center" vertical="center"/>
    </xf>
    <xf numFmtId="0" fontId="3" fillId="0" borderId="10">
      <alignment horizontal="left" vertical="center" wrapText="1"/>
    </xf>
    <xf numFmtId="0" fontId="3" fillId="0" borderId="12">
      <alignment horizontal="left" vertical="center"/>
    </xf>
    <xf numFmtId="0" fontId="3" fillId="0" borderId="10">
      <alignment horizontal="right" vertical="center"/>
    </xf>
    <xf numFmtId="0" fontId="3" fillId="0" borderId="10">
      <alignment horizontal="right" vertical="center"/>
      <protection locked="0"/>
    </xf>
    <xf numFmtId="0" fontId="4" fillId="0" borderId="6">
      <alignment horizontal="center" vertical="center" wrapText="1"/>
    </xf>
    <xf numFmtId="0" fontId="4" fillId="0" borderId="10">
      <alignment horizontal="center" vertical="center"/>
      <protection locked="0"/>
    </xf>
    <xf numFmtId="0" fontId="3" fillId="0" borderId="0">
      <alignment vertical="top"/>
      <protection locked="0"/>
    </xf>
    <xf numFmtId="0" fontId="2" fillId="0" borderId="0">
      <alignment horizontal="center" vertical="center"/>
      <protection locked="0"/>
    </xf>
    <xf numFmtId="0" fontId="4" fillId="0" borderId="6">
      <alignment horizontal="center" vertical="center" wrapText="1"/>
      <protection locked="0"/>
    </xf>
    <xf numFmtId="0" fontId="4" fillId="0" borderId="9">
      <alignment horizontal="center" vertical="center" wrapText="1"/>
      <protection locked="0"/>
    </xf>
    <xf numFmtId="0" fontId="4" fillId="0" borderId="10">
      <alignment horizontal="center" vertical="center" wrapText="1"/>
      <protection locked="0"/>
    </xf>
    <xf numFmtId="0" fontId="4" fillId="0" borderId="12">
      <alignment horizontal="center" vertical="center" wrapText="1"/>
    </xf>
    <xf numFmtId="0" fontId="3" fillId="0" borderId="0">
      <alignment horizontal="right" vertical="center"/>
      <protection locked="0"/>
    </xf>
    <xf numFmtId="0" fontId="3" fillId="0" borderId="0">
      <alignment horizontal="right"/>
      <protection locked="0"/>
    </xf>
    <xf numFmtId="0" fontId="4" fillId="0" borderId="6">
      <alignment horizontal="center" vertical="center"/>
      <protection locked="0"/>
    </xf>
    <xf numFmtId="0" fontId="4" fillId="0" borderId="12">
      <alignment horizontal="center" vertical="center"/>
      <protection locked="0"/>
    </xf>
    <xf numFmtId="0" fontId="4" fillId="0" borderId="1">
      <alignment horizontal="center" vertical="center" wrapText="1"/>
      <protection locked="0"/>
    </xf>
    <xf numFmtId="0" fontId="3" fillId="0" borderId="1">
      <alignment horizontal="right" vertical="center"/>
      <protection locked="0"/>
    </xf>
    <xf numFmtId="0" fontId="4" fillId="0" borderId="12">
      <alignment horizontal="center" vertical="center" wrapText="1"/>
      <protection locked="0"/>
    </xf>
    <xf numFmtId="0" fontId="3" fillId="0" borderId="0">
      <alignment horizontal="right" vertical="center"/>
    </xf>
    <xf numFmtId="0" fontId="3" fillId="0" borderId="0">
      <alignment horizontal="right"/>
    </xf>
    <xf numFmtId="0" fontId="4" fillId="0" borderId="7">
      <alignment horizontal="center" vertical="center" wrapText="1"/>
    </xf>
    <xf numFmtId="0" fontId="50" fillId="0" borderId="0">
      <alignment vertical="top"/>
      <protection locked="0"/>
    </xf>
    <xf numFmtId="0" fontId="1" fillId="0" borderId="0">
      <alignment wrapText="1"/>
    </xf>
    <xf numFmtId="0" fontId="6" fillId="0" borderId="0">
      <alignment horizontal="center" vertical="center" wrapText="1"/>
    </xf>
    <xf numFmtId="0" fontId="3" fillId="0" borderId="0">
      <alignment horizontal="left" vertical="center" wrapText="1"/>
    </xf>
    <xf numFmtId="0" fontId="4" fillId="0" borderId="2">
      <alignment horizontal="center" vertical="center" wrapText="1"/>
    </xf>
    <xf numFmtId="0" fontId="4" fillId="0" borderId="3">
      <alignment horizontal="center" vertical="center" wrapText="1"/>
    </xf>
    <xf numFmtId="0" fontId="4" fillId="0" borderId="4">
      <alignment horizontal="center" vertical="center" wrapText="1"/>
    </xf>
    <xf numFmtId="0" fontId="3" fillId="0" borderId="4">
      <alignment horizontal="left" vertical="center" wrapText="1"/>
    </xf>
    <xf numFmtId="0" fontId="3" fillId="0" borderId="11">
      <alignment horizontal="center" vertical="center"/>
    </xf>
    <xf numFmtId="0" fontId="1" fillId="0" borderId="0"/>
    <xf numFmtId="0" fontId="2" fillId="0" borderId="0">
      <alignment horizontal="center" vertical="center" wrapText="1"/>
    </xf>
    <xf numFmtId="0" fontId="4" fillId="0" borderId="0">
      <alignment wrapText="1"/>
    </xf>
    <xf numFmtId="0" fontId="4" fillId="0" borderId="8">
      <alignment horizontal="center" vertical="center" wrapText="1"/>
    </xf>
    <xf numFmtId="0" fontId="4" fillId="0" borderId="9">
      <alignment horizontal="center" vertical="center" wrapText="1"/>
    </xf>
    <xf numFmtId="0" fontId="4" fillId="0" borderId="10">
      <alignment horizontal="center" vertical="center" wrapText="1"/>
    </xf>
    <xf numFmtId="0" fontId="3" fillId="0" borderId="10">
      <alignment horizontal="left" vertical="center" wrapText="1"/>
    </xf>
    <xf numFmtId="0" fontId="3" fillId="0" borderId="12">
      <alignment horizontal="left" vertical="center"/>
    </xf>
    <xf numFmtId="0" fontId="3" fillId="0" borderId="10">
      <alignment horizontal="left" vertical="center"/>
    </xf>
    <xf numFmtId="0" fontId="1" fillId="0" borderId="0">
      <protection locked="0"/>
    </xf>
    <xf numFmtId="0" fontId="2" fillId="0" borderId="0">
      <alignment horizontal="center" vertical="center"/>
      <protection locked="0"/>
    </xf>
    <xf numFmtId="0" fontId="4" fillId="0" borderId="0">
      <protection locked="0"/>
    </xf>
    <xf numFmtId="0" fontId="4" fillId="0" borderId="8">
      <alignment horizontal="center" vertical="center" wrapText="1"/>
      <protection locked="0"/>
    </xf>
    <xf numFmtId="0" fontId="4" fillId="0" borderId="9">
      <alignment horizontal="center" vertical="center" wrapText="1"/>
      <protection locked="0"/>
    </xf>
    <xf numFmtId="0" fontId="4" fillId="0" borderId="10">
      <alignment horizontal="center" vertical="center" wrapText="1"/>
      <protection locked="0"/>
    </xf>
    <xf numFmtId="0" fontId="3" fillId="0" borderId="10">
      <alignment horizontal="right" vertical="center"/>
      <protection locked="0"/>
    </xf>
    <xf numFmtId="0" fontId="3" fillId="0" borderId="10">
      <alignment horizontal="left" vertical="center" wrapText="1"/>
      <protection locked="0"/>
    </xf>
    <xf numFmtId="0" fontId="3" fillId="0" borderId="0">
      <alignment vertical="top"/>
      <protection locked="0"/>
    </xf>
    <xf numFmtId="0" fontId="4" fillId="0" borderId="6">
      <alignment horizontal="center" vertical="center" wrapText="1"/>
    </xf>
    <xf numFmtId="0" fontId="3" fillId="0" borderId="10">
      <alignment horizontal="right" vertical="center"/>
    </xf>
    <xf numFmtId="0" fontId="3" fillId="0" borderId="0">
      <alignment vertical="top" wrapText="1"/>
      <protection locked="0"/>
    </xf>
    <xf numFmtId="0" fontId="2" fillId="0" borderId="0">
      <alignment horizontal="center" vertical="center" wrapText="1"/>
      <protection locked="0"/>
    </xf>
    <xf numFmtId="0" fontId="4" fillId="0" borderId="6">
      <alignment horizontal="center" vertical="center" wrapText="1"/>
      <protection locked="0"/>
    </xf>
    <xf numFmtId="0" fontId="4" fillId="0" borderId="12">
      <alignment horizontal="center" vertical="center" wrapText="1"/>
    </xf>
    <xf numFmtId="0" fontId="3" fillId="0" borderId="0">
      <alignment horizontal="right" vertical="center"/>
      <protection locked="0"/>
    </xf>
    <xf numFmtId="0" fontId="3" fillId="0" borderId="0">
      <alignment horizontal="right"/>
      <protection locked="0"/>
    </xf>
    <xf numFmtId="0" fontId="4" fillId="0" borderId="6">
      <alignment horizontal="center" vertical="center"/>
      <protection locked="0"/>
    </xf>
    <xf numFmtId="0" fontId="4" fillId="0" borderId="12">
      <alignment horizontal="center" vertical="center"/>
      <protection locked="0"/>
    </xf>
    <xf numFmtId="0" fontId="4" fillId="0" borderId="1">
      <alignment horizontal="center" vertical="center" wrapText="1"/>
      <protection locked="0"/>
    </xf>
    <xf numFmtId="0" fontId="3" fillId="0" borderId="1">
      <alignment horizontal="right" vertical="center"/>
      <protection locked="0"/>
    </xf>
    <xf numFmtId="0" fontId="3" fillId="0" borderId="0">
      <alignment horizontal="right" vertical="center" wrapText="1"/>
      <protection locked="0"/>
    </xf>
    <xf numFmtId="0" fontId="3" fillId="0" borderId="0">
      <alignment horizontal="right" wrapText="1"/>
      <protection locked="0"/>
    </xf>
    <xf numFmtId="0" fontId="4" fillId="0" borderId="12">
      <alignment horizontal="center" vertical="center" wrapText="1"/>
      <protection locked="0"/>
    </xf>
    <xf numFmtId="0" fontId="3" fillId="0" borderId="0">
      <alignment horizontal="right" vertical="center" wrapText="1"/>
    </xf>
    <xf numFmtId="0" fontId="3" fillId="0" borderId="0">
      <alignment horizontal="right" wrapText="1"/>
    </xf>
    <xf numFmtId="0" fontId="4" fillId="0" borderId="7">
      <alignment horizontal="center" vertical="center" wrapText="1"/>
    </xf>
    <xf numFmtId="0" fontId="50" fillId="0" borderId="0">
      <alignment vertical="top"/>
      <protection locked="0"/>
    </xf>
    <xf numFmtId="0" fontId="1" fillId="0" borderId="0"/>
    <xf numFmtId="0" fontId="8" fillId="0" borderId="0">
      <alignment horizontal="center" vertical="center" wrapText="1"/>
    </xf>
    <xf numFmtId="0" fontId="4" fillId="0" borderId="0">
      <alignment horizontal="left" vertical="center" wrapText="1"/>
    </xf>
    <xf numFmtId="0" fontId="4" fillId="0" borderId="2">
      <alignment horizontal="center" vertical="center"/>
    </xf>
    <xf numFmtId="0" fontId="4" fillId="0" borderId="4">
      <alignment horizontal="center" vertical="center"/>
    </xf>
    <xf numFmtId="0" fontId="4" fillId="0" borderId="1">
      <alignment horizontal="center" vertical="center"/>
    </xf>
    <xf numFmtId="0" fontId="4" fillId="0" borderId="1">
      <alignment vertical="center" wrapText="1"/>
    </xf>
    <xf numFmtId="0" fontId="8" fillId="0" borderId="0">
      <alignment horizontal="center" vertical="center"/>
    </xf>
    <xf numFmtId="0" fontId="4" fillId="0" borderId="0">
      <alignment wrapText="1"/>
    </xf>
    <xf numFmtId="0" fontId="4" fillId="0" borderId="5">
      <alignment horizontal="center" vertical="center"/>
    </xf>
    <xf numFmtId="0" fontId="4" fillId="0" borderId="3">
      <alignment horizontal="center" vertical="center"/>
    </xf>
    <xf numFmtId="4" fontId="4" fillId="0" borderId="1">
      <alignment vertical="center"/>
    </xf>
    <xf numFmtId="4" fontId="4" fillId="0" borderId="1">
      <alignment vertical="center"/>
      <protection locked="0"/>
    </xf>
    <xf numFmtId="0" fontId="4" fillId="0" borderId="6">
      <alignment horizontal="center" vertical="center"/>
    </xf>
    <xf numFmtId="0" fontId="4" fillId="0" borderId="2">
      <alignment horizontal="center" vertical="center" wrapText="1"/>
    </xf>
    <xf numFmtId="0" fontId="1" fillId="0" borderId="0">
      <alignment horizontal="right" vertical="center"/>
    </xf>
    <xf numFmtId="0" fontId="4" fillId="0" borderId="0">
      <alignment horizontal="right" wrapText="1"/>
    </xf>
    <xf numFmtId="0" fontId="4" fillId="0" borderId="21">
      <alignment horizontal="center" vertical="center" wrapText="1"/>
    </xf>
    <xf numFmtId="4" fontId="4" fillId="0" borderId="5">
      <alignment vertical="center"/>
    </xf>
    <xf numFmtId="4" fontId="4" fillId="0" borderId="5">
      <alignment vertical="center"/>
      <protection locked="0"/>
    </xf>
    <xf numFmtId="0" fontId="4" fillId="0" borderId="1">
      <alignment horizontal="center" vertical="center"/>
      <protection locked="0"/>
    </xf>
    <xf numFmtId="0" fontId="7" fillId="0" borderId="0">
      <alignment vertical="top"/>
    </xf>
    <xf numFmtId="0" fontId="4" fillId="0" borderId="0">
      <protection locked="0"/>
    </xf>
    <xf numFmtId="0" fontId="7" fillId="0" borderId="0"/>
    <xf numFmtId="0" fontId="4" fillId="0" borderId="5">
      <alignment horizontal="center" vertical="center"/>
      <protection locked="0"/>
    </xf>
    <xf numFmtId="0" fontId="4" fillId="0" borderId="0"/>
    <xf numFmtId="0" fontId="4" fillId="0" borderId="0">
      <alignment horizontal="right" vertical="center"/>
      <protection locked="0"/>
    </xf>
    <xf numFmtId="0" fontId="3" fillId="0" borderId="0">
      <alignment horizontal="right" vertical="center"/>
      <protection locked="0"/>
    </xf>
    <xf numFmtId="0" fontId="4" fillId="0" borderId="0">
      <alignment vertical="top"/>
      <protection locked="0"/>
    </xf>
    <xf numFmtId="0" fontId="1" fillId="0" borderId="1">
      <alignment horizontal="center"/>
    </xf>
    <xf numFmtId="0" fontId="50" fillId="0" borderId="0">
      <alignment vertical="top"/>
      <protection locked="0"/>
    </xf>
    <xf numFmtId="0" fontId="1" fillId="0" borderId="0">
      <alignment vertical="center"/>
    </xf>
    <xf numFmtId="0" fontId="6" fillId="0" borderId="0">
      <alignment horizontal="center" vertical="center"/>
    </xf>
    <xf numFmtId="0" fontId="3" fillId="0" borderId="0">
      <alignment horizontal="left" vertical="center"/>
      <protection locked="0"/>
    </xf>
    <xf numFmtId="0" fontId="4" fillId="0" borderId="1">
      <alignment horizontal="center" vertical="center" wrapText="1"/>
    </xf>
    <xf numFmtId="0" fontId="3" fillId="0" borderId="1">
      <alignment horizontal="left" vertical="center" wrapText="1"/>
    </xf>
    <xf numFmtId="0" fontId="3" fillId="0" borderId="2">
      <alignment horizontal="left" vertical="center" wrapText="1"/>
      <protection locked="0"/>
    </xf>
    <xf numFmtId="0" fontId="1" fillId="0" borderId="3">
      <alignment vertical="center"/>
    </xf>
    <xf numFmtId="0" fontId="1" fillId="0" borderId="4">
      <alignment vertical="center"/>
    </xf>
    <xf numFmtId="0" fontId="2" fillId="0" borderId="0">
      <alignment horizontal="center" vertical="center"/>
    </xf>
    <xf numFmtId="0" fontId="4" fillId="0" borderId="1">
      <alignment horizontal="center" vertical="center"/>
      <protection locked="0"/>
    </xf>
    <xf numFmtId="0" fontId="3" fillId="0" borderId="1">
      <alignment vertical="center" wrapText="1"/>
    </xf>
    <xf numFmtId="0" fontId="3" fillId="0" borderId="1">
      <alignment horizontal="left" vertical="center" wrapText="1"/>
      <protection locked="0"/>
    </xf>
    <xf numFmtId="0" fontId="4" fillId="0" borderId="1">
      <alignment horizontal="center" vertical="center" wrapText="1"/>
      <protection locked="0"/>
    </xf>
    <xf numFmtId="0" fontId="3" fillId="0" borderId="1">
      <alignment horizontal="center" vertical="center" wrapText="1"/>
    </xf>
    <xf numFmtId="0" fontId="3" fillId="0" borderId="0">
      <alignment vertical="top"/>
      <protection locked="0"/>
    </xf>
    <xf numFmtId="0" fontId="2" fillId="0" borderId="0">
      <alignment horizontal="center" vertical="center"/>
      <protection locked="0"/>
    </xf>
    <xf numFmtId="0" fontId="3" fillId="0" borderId="1">
      <alignment horizontal="center" vertical="center"/>
      <protection locked="0"/>
    </xf>
    <xf numFmtId="0" fontId="3" fillId="0" borderId="0">
      <alignment horizontal="right" vertical="center"/>
      <protection locked="0"/>
    </xf>
    <xf numFmtId="0" fontId="50" fillId="0" borderId="0">
      <alignment vertical="top"/>
      <protection locked="0"/>
    </xf>
    <xf numFmtId="0" fontId="1" fillId="0" borderId="0">
      <alignment vertical="center"/>
    </xf>
    <xf numFmtId="0" fontId="6" fillId="0" borderId="0">
      <alignment horizontal="center" vertical="center" wrapText="1"/>
    </xf>
    <xf numFmtId="0" fontId="3" fillId="0" borderId="0">
      <alignment horizontal="left" vertical="center"/>
    </xf>
    <xf numFmtId="0" fontId="4" fillId="0" borderId="2">
      <alignment horizontal="center" vertical="center" wrapText="1"/>
    </xf>
    <xf numFmtId="0" fontId="4" fillId="0" borderId="4">
      <alignment horizontal="center" vertical="center" wrapText="1"/>
    </xf>
    <xf numFmtId="0" fontId="4" fillId="0" borderId="1">
      <alignment horizontal="center" vertical="center" wrapText="1"/>
    </xf>
    <xf numFmtId="0" fontId="3" fillId="0" borderId="1">
      <alignment vertical="center" wrapText="1"/>
    </xf>
    <xf numFmtId="0" fontId="3" fillId="0" borderId="1">
      <alignment horizontal="center" vertical="center" wrapText="1"/>
      <protection locked="0"/>
    </xf>
    <xf numFmtId="0" fontId="2" fillId="0" borderId="0">
      <alignment horizontal="center" vertical="center"/>
    </xf>
    <xf numFmtId="0" fontId="4" fillId="0" borderId="0">
      <alignment horizontal="left" vertical="center"/>
    </xf>
    <xf numFmtId="0" fontId="3" fillId="0" borderId="7">
      <alignment vertical="center" wrapText="1"/>
      <protection locked="0"/>
    </xf>
    <xf numFmtId="0" fontId="4" fillId="0" borderId="5">
      <alignment horizontal="center" vertical="center" wrapText="1"/>
    </xf>
    <xf numFmtId="0" fontId="3" fillId="0" borderId="1">
      <alignment horizontal="right" vertical="center" wrapText="1"/>
    </xf>
    <xf numFmtId="0" fontId="3" fillId="0" borderId="1">
      <alignment horizontal="right" vertical="center" wrapText="1"/>
      <protection locked="0"/>
    </xf>
    <xf numFmtId="0" fontId="4" fillId="0" borderId="6">
      <alignment horizontal="center" vertical="center" wrapText="1"/>
    </xf>
    <xf numFmtId="0" fontId="3" fillId="0" borderId="1">
      <alignment horizontal="right" vertical="center"/>
    </xf>
    <xf numFmtId="0" fontId="3" fillId="0" borderId="1">
      <alignment horizontal="right" vertical="center"/>
      <protection locked="0"/>
    </xf>
    <xf numFmtId="0" fontId="3" fillId="0" borderId="0">
      <alignment horizontal="right" vertical="center"/>
    </xf>
    <xf numFmtId="0" fontId="4" fillId="0" borderId="7">
      <alignment horizontal="center" vertical="center" wrapText="1"/>
    </xf>
    <xf numFmtId="0" fontId="50" fillId="0" borderId="0">
      <alignment vertical="top"/>
      <protection locked="0"/>
    </xf>
    <xf numFmtId="0" fontId="1" fillId="0" borderId="0"/>
    <xf numFmtId="0" fontId="2" fillId="0" borderId="0">
      <alignment horizontal="center" vertical="center"/>
    </xf>
    <xf numFmtId="0" fontId="3" fillId="0" borderId="0">
      <alignment horizontal="left" vertical="center"/>
      <protection locked="0"/>
    </xf>
    <xf numFmtId="0" fontId="4" fillId="0" borderId="2">
      <alignment horizontal="center" vertical="center" wrapText="1"/>
      <protection locked="0"/>
    </xf>
    <xf numFmtId="0" fontId="4" fillId="0" borderId="3">
      <alignment horizontal="center" vertical="center" wrapText="1"/>
      <protection locked="0"/>
    </xf>
    <xf numFmtId="0" fontId="4" fillId="0" borderId="4">
      <alignment horizontal="center" vertical="center" wrapText="1"/>
      <protection locked="0"/>
    </xf>
    <xf numFmtId="0" fontId="1" fillId="0" borderId="1">
      <alignment horizontal="center" vertical="center"/>
    </xf>
    <xf numFmtId="0" fontId="3" fillId="0" borderId="1">
      <alignment horizontal="left" vertical="center" wrapText="1"/>
    </xf>
    <xf numFmtId="0" fontId="3" fillId="0" borderId="1">
      <alignment horizontal="left" vertical="center" wrapText="1"/>
      <protection locked="0"/>
    </xf>
    <xf numFmtId="0" fontId="1" fillId="0" borderId="5">
      <alignment horizontal="center" vertical="center" wrapText="1"/>
      <protection locked="0"/>
    </xf>
    <xf numFmtId="0" fontId="4" fillId="0" borderId="0">
      <alignment horizontal="left" vertical="center"/>
    </xf>
    <xf numFmtId="0" fontId="3" fillId="0" borderId="6">
      <alignment horizontal="left" vertical="center"/>
    </xf>
    <xf numFmtId="49" fontId="1" fillId="0" borderId="0"/>
    <xf numFmtId="0" fontId="4" fillId="0" borderId="2">
      <alignment horizontal="center" vertical="center" wrapText="1"/>
    </xf>
    <xf numFmtId="0" fontId="4" fillId="0" borderId="3">
      <alignment horizontal="center" vertical="center" wrapText="1"/>
    </xf>
    <xf numFmtId="0" fontId="4" fillId="0" borderId="4">
      <alignment horizontal="center" vertical="center" wrapText="1"/>
    </xf>
    <xf numFmtId="0" fontId="3" fillId="0" borderId="7">
      <alignment horizontal="left" vertical="center"/>
    </xf>
    <xf numFmtId="0" fontId="4" fillId="0" borderId="0"/>
    <xf numFmtId="0" fontId="4" fillId="0" borderId="2">
      <alignment horizontal="center" vertical="center"/>
    </xf>
    <xf numFmtId="0" fontId="4" fillId="0" borderId="3">
      <alignment horizontal="center" vertical="center"/>
    </xf>
    <xf numFmtId="0" fontId="4" fillId="0" borderId="4">
      <alignment horizontal="center" vertical="center"/>
    </xf>
    <xf numFmtId="0" fontId="3" fillId="0" borderId="1">
      <alignment horizontal="right" vertical="center" wrapText="1"/>
    </xf>
    <xf numFmtId="0" fontId="3" fillId="0" borderId="1">
      <alignment horizontal="right" vertical="center" wrapText="1"/>
      <protection locked="0"/>
    </xf>
    <xf numFmtId="0" fontId="4" fillId="0" borderId="5">
      <alignment horizontal="center" vertical="center"/>
    </xf>
    <xf numFmtId="0" fontId="4" fillId="0" borderId="6">
      <alignment horizontal="center" vertical="center"/>
    </xf>
    <xf numFmtId="0" fontId="1" fillId="0" borderId="1">
      <alignment horizontal="center" vertical="center"/>
      <protection locked="0"/>
    </xf>
    <xf numFmtId="0" fontId="1" fillId="0" borderId="0">
      <alignment horizontal="right" vertical="center"/>
      <protection locked="0"/>
    </xf>
    <xf numFmtId="0" fontId="1" fillId="0" borderId="0">
      <alignment horizontal="right"/>
      <protection locked="0"/>
    </xf>
    <xf numFmtId="0" fontId="4" fillId="0" borderId="7">
      <alignment horizontal="center" vertical="center"/>
    </xf>
    <xf numFmtId="0" fontId="50" fillId="0" borderId="0">
      <alignment vertical="top"/>
      <protection locked="0"/>
    </xf>
    <xf numFmtId="0" fontId="1" fillId="0" borderId="0"/>
    <xf numFmtId="0" fontId="2" fillId="0" borderId="0">
      <alignment horizontal="center" vertical="center"/>
    </xf>
    <xf numFmtId="0" fontId="3" fillId="0" borderId="0">
      <alignment horizontal="left" vertical="center"/>
      <protection locked="0"/>
    </xf>
    <xf numFmtId="0" fontId="4" fillId="0" borderId="2">
      <alignment horizontal="center" vertical="center" wrapText="1"/>
      <protection locked="0"/>
    </xf>
    <xf numFmtId="0" fontId="4" fillId="0" borderId="3">
      <alignment horizontal="center" vertical="center" wrapText="1"/>
      <protection locked="0"/>
    </xf>
    <xf numFmtId="0" fontId="4" fillId="0" borderId="4">
      <alignment horizontal="center" vertical="center" wrapText="1"/>
      <protection locked="0"/>
    </xf>
    <xf numFmtId="0" fontId="1" fillId="0" borderId="1">
      <alignment horizontal="center" vertical="center"/>
    </xf>
    <xf numFmtId="0" fontId="3" fillId="0" borderId="1">
      <alignment horizontal="left" vertical="center" wrapText="1"/>
      <protection locked="0"/>
    </xf>
    <xf numFmtId="0" fontId="1" fillId="0" borderId="1"/>
    <xf numFmtId="0" fontId="3" fillId="0" borderId="5">
      <alignment horizontal="center" vertical="center" wrapText="1"/>
      <protection locked="0"/>
    </xf>
    <xf numFmtId="0" fontId="4" fillId="0" borderId="0">
      <alignment horizontal="left" vertical="center"/>
    </xf>
    <xf numFmtId="0" fontId="3" fillId="0" borderId="1">
      <alignment horizontal="left" vertical="center"/>
      <protection locked="0"/>
    </xf>
    <xf numFmtId="0" fontId="3" fillId="0" borderId="6">
      <alignment horizontal="left" vertical="center" wrapText="1"/>
      <protection locked="0"/>
    </xf>
    <xf numFmtId="49" fontId="1" fillId="0" borderId="0"/>
    <xf numFmtId="0" fontId="4" fillId="0" borderId="2">
      <alignment horizontal="center" vertical="center" wrapText="1"/>
    </xf>
    <xf numFmtId="0" fontId="4" fillId="0" borderId="3">
      <alignment horizontal="center" vertical="center" wrapText="1"/>
    </xf>
    <xf numFmtId="0" fontId="4" fillId="0" borderId="4">
      <alignment horizontal="center" vertical="center" wrapText="1"/>
    </xf>
    <xf numFmtId="0" fontId="3" fillId="0" borderId="7">
      <alignment horizontal="left" vertical="center" wrapText="1"/>
      <protection locked="0"/>
    </xf>
    <xf numFmtId="0" fontId="4" fillId="0" borderId="0"/>
    <xf numFmtId="0" fontId="4" fillId="0" borderId="5">
      <alignment horizontal="center" vertical="center"/>
    </xf>
    <xf numFmtId="0" fontId="4" fillId="0" borderId="2">
      <alignment horizontal="center" vertical="center"/>
    </xf>
    <xf numFmtId="0" fontId="4" fillId="0" borderId="4">
      <alignment horizontal="center" vertical="center"/>
    </xf>
    <xf numFmtId="4" fontId="3" fillId="0" borderId="1">
      <alignment horizontal="right" vertical="center" wrapText="1"/>
      <protection locked="0"/>
    </xf>
    <xf numFmtId="0" fontId="4" fillId="0" borderId="6">
      <alignment horizontal="center" vertical="center"/>
    </xf>
    <xf numFmtId="0" fontId="1" fillId="0" borderId="0">
      <alignment horizontal="right" vertical="center"/>
      <protection locked="0"/>
    </xf>
    <xf numFmtId="0" fontId="1" fillId="0" borderId="0">
      <alignment horizontal="right"/>
      <protection locked="0"/>
    </xf>
    <xf numFmtId="0" fontId="4" fillId="0" borderId="7">
      <alignment horizontal="center" vertical="center"/>
    </xf>
    <xf numFmtId="0" fontId="1" fillId="0" borderId="1">
      <alignment horizontal="center" vertical="center"/>
      <protection locked="0"/>
    </xf>
    <xf numFmtId="0" fontId="50" fillId="0" borderId="0">
      <alignment vertical="top"/>
      <protection locked="0"/>
    </xf>
    <xf numFmtId="0" fontId="25" fillId="0" borderId="0">
      <alignment vertical="top"/>
      <protection locked="0"/>
    </xf>
  </cellStyleXfs>
  <cellXfs count="289">
    <xf numFmtId="0" fontId="0" fillId="0" borderId="0" xfId="0" applyFont="1" applyBorder="1"/>
    <xf numFmtId="49" fontId="1" fillId="0" borderId="0" xfId="0" applyNumberFormat="1" applyFont="1" applyBorder="1"/>
    <xf numFmtId="0" fontId="1" fillId="0" borderId="0" xfId="0" applyFont="1" applyBorder="1" applyAlignment="1" applyProtection="1">
      <alignment horizontal="right" vertical="center"/>
      <protection locked="0"/>
    </xf>
    <xf numFmtId="0" fontId="2" fillId="0" borderId="0" xfId="0" applyFont="1" applyBorder="1" applyAlignment="1">
      <alignment horizontal="center" vertical="center"/>
    </xf>
    <xf numFmtId="0" fontId="3" fillId="0" borderId="0" xfId="0" applyFont="1" applyBorder="1" applyAlignment="1" applyProtection="1">
      <alignment horizontal="left" vertical="center"/>
      <protection locked="0"/>
    </xf>
    <xf numFmtId="0" fontId="4" fillId="0" borderId="0" xfId="0" applyFont="1" applyBorder="1" applyAlignment="1">
      <alignment horizontal="left" vertical="center"/>
    </xf>
    <xf numFmtId="0" fontId="4" fillId="0" borderId="0" xfId="0" applyFont="1" applyBorder="1"/>
    <xf numFmtId="0" fontId="1" fillId="0" borderId="0" xfId="0" applyFont="1" applyBorder="1" applyAlignment="1" applyProtection="1">
      <alignment horizontal="right"/>
      <protection locked="0"/>
    </xf>
    <xf numFmtId="0" fontId="4" fillId="0" borderId="1" xfId="0" applyFont="1" applyBorder="1" applyAlignment="1" applyProtection="1">
      <alignment horizontal="center" vertical="center" wrapText="1"/>
      <protection locked="0"/>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1" fillId="0" borderId="1" xfId="642" applyFont="1" applyBorder="1">
      <alignment horizontal="center" vertical="center"/>
    </xf>
    <xf numFmtId="0" fontId="1" fillId="0" borderId="1" xfId="663" applyFont="1" applyBorder="1">
      <alignment horizontal="center" vertical="center"/>
      <protection locked="0"/>
    </xf>
    <xf numFmtId="49" fontId="5" fillId="0" borderId="1" xfId="50" applyNumberFormat="1" applyFont="1" applyBorder="1">
      <alignment horizontal="left" vertical="center" wrapText="1"/>
    </xf>
    <xf numFmtId="0" fontId="0" fillId="0" borderId="1" xfId="0" applyFont="1" applyBorder="1"/>
    <xf numFmtId="176" fontId="5" fillId="0" borderId="1" xfId="0" applyNumberFormat="1" applyFont="1" applyBorder="1" applyAlignment="1">
      <alignment horizontal="right" vertical="center"/>
    </xf>
    <xf numFmtId="0" fontId="3" fillId="0" borderId="1" xfId="645" applyFont="1" applyBorder="1">
      <alignment horizontal="center" vertical="center" wrapText="1"/>
      <protection locked="0"/>
    </xf>
    <xf numFmtId="0" fontId="3" fillId="0" borderId="1" xfId="648" applyFont="1" applyBorder="1">
      <alignment horizontal="left" vertical="center" wrapText="1"/>
      <protection locked="0"/>
    </xf>
    <xf numFmtId="0" fontId="3" fillId="0" borderId="1" xfId="653" applyFont="1" applyBorder="1">
      <alignment horizontal="left" vertical="center" wrapText="1"/>
      <protection locked="0"/>
    </xf>
    <xf numFmtId="49" fontId="1" fillId="0" borderId="0" xfId="649" applyNumberFormat="1" applyFont="1" applyBorder="1"/>
    <xf numFmtId="0" fontId="2" fillId="0" borderId="0" xfId="637" applyFont="1" applyBorder="1">
      <alignment horizontal="center" vertical="center"/>
    </xf>
    <xf numFmtId="0" fontId="4" fillId="0" borderId="0" xfId="646" applyFont="1" applyBorder="1">
      <alignment horizontal="left" vertical="center"/>
    </xf>
    <xf numFmtId="0" fontId="4" fillId="0" borderId="0" xfId="654" applyFont="1" applyBorder="1"/>
    <xf numFmtId="0" fontId="4" fillId="0" borderId="2" xfId="639" applyFont="1" applyBorder="1">
      <alignment horizontal="center" vertical="center" wrapText="1"/>
      <protection locked="0"/>
    </xf>
    <xf numFmtId="0" fontId="4" fillId="0" borderId="2" xfId="650" applyFont="1" applyBorder="1">
      <alignment horizontal="center" vertical="center" wrapText="1"/>
    </xf>
    <xf numFmtId="0" fontId="4" fillId="0" borderId="2" xfId="656" applyFont="1" applyBorder="1">
      <alignment horizontal="center" vertical="center"/>
    </xf>
    <xf numFmtId="0" fontId="4" fillId="0" borderId="3" xfId="640" applyFont="1" applyBorder="1">
      <alignment horizontal="center" vertical="center" wrapText="1"/>
      <protection locked="0"/>
    </xf>
    <xf numFmtId="0" fontId="4" fillId="0" borderId="3" xfId="651" applyFont="1" applyBorder="1">
      <alignment horizontal="center" vertical="center" wrapText="1"/>
    </xf>
    <xf numFmtId="0" fontId="4" fillId="0" borderId="3" xfId="625" applyFont="1" applyBorder="1">
      <alignment horizontal="center" vertical="center"/>
    </xf>
    <xf numFmtId="0" fontId="4" fillId="0" borderId="4" xfId="641" applyFont="1" applyBorder="1">
      <alignment horizontal="center" vertical="center" wrapText="1"/>
      <protection locked="0"/>
    </xf>
    <xf numFmtId="0" fontId="4" fillId="0" borderId="4" xfId="652" applyFont="1" applyBorder="1">
      <alignment horizontal="center" vertical="center" wrapText="1"/>
    </xf>
    <xf numFmtId="0" fontId="4" fillId="0" borderId="4" xfId="657" applyFont="1" applyBorder="1">
      <alignment horizontal="center" vertical="center"/>
    </xf>
    <xf numFmtId="0" fontId="3" fillId="0" borderId="1" xfId="613" applyFont="1" applyBorder="1">
      <alignment horizontal="left" vertical="center" wrapText="1"/>
    </xf>
    <xf numFmtId="0" fontId="1" fillId="0" borderId="5" xfId="615" applyFont="1" applyBorder="1">
      <alignment horizontal="center" vertical="center" wrapText="1"/>
      <protection locked="0"/>
    </xf>
    <xf numFmtId="0" fontId="3" fillId="0" borderId="6" xfId="617" applyFont="1" applyBorder="1">
      <alignment horizontal="left" vertical="center"/>
    </xf>
    <xf numFmtId="0" fontId="3" fillId="0" borderId="7" xfId="622" applyFont="1" applyBorder="1">
      <alignment horizontal="left" vertical="center"/>
    </xf>
    <xf numFmtId="0" fontId="1" fillId="0" borderId="0" xfId="660" applyFont="1" applyBorder="1">
      <alignment horizontal="right" vertical="center"/>
      <protection locked="0"/>
    </xf>
    <xf numFmtId="0" fontId="4" fillId="0" borderId="5" xfId="655" applyFont="1" applyBorder="1">
      <alignment horizontal="center" vertical="center"/>
    </xf>
    <xf numFmtId="0" fontId="4" fillId="0" borderId="6" xfId="659" applyFont="1" applyBorder="1">
      <alignment horizontal="center" vertical="center"/>
    </xf>
    <xf numFmtId="0" fontId="4" fillId="0" borderId="7" xfId="662" applyFont="1" applyBorder="1">
      <alignment horizontal="center" vertical="center"/>
    </xf>
    <xf numFmtId="0" fontId="3" fillId="0" borderId="0" xfId="603" applyFont="1" applyBorder="1">
      <alignment horizontal="right" vertical="center"/>
    </xf>
    <xf numFmtId="0" fontId="6" fillId="0" borderId="0" xfId="587" applyFont="1" applyBorder="1">
      <alignment horizontal="center" vertical="center" wrapText="1"/>
    </xf>
    <xf numFmtId="0" fontId="3" fillId="0" borderId="0" xfId="0" applyFont="1" applyBorder="1" applyAlignment="1">
      <alignment horizontal="left" vertical="center"/>
    </xf>
    <xf numFmtId="0" fontId="4" fillId="0" borderId="5" xfId="597" applyFont="1" applyBorder="1">
      <alignment horizontal="center" vertical="center" wrapText="1"/>
    </xf>
    <xf numFmtId="0" fontId="4" fillId="0" borderId="6" xfId="600" applyFont="1" applyBorder="1">
      <alignment horizontal="center" vertical="center" wrapText="1"/>
    </xf>
    <xf numFmtId="0" fontId="4" fillId="0" borderId="7" xfId="604" applyFont="1" applyBorder="1">
      <alignment horizontal="center" vertical="center" wrapText="1"/>
    </xf>
    <xf numFmtId="0" fontId="4" fillId="0" borderId="1" xfId="591" applyFont="1" applyBorder="1">
      <alignment horizontal="center" vertical="center" wrapText="1"/>
    </xf>
    <xf numFmtId="0" fontId="3" fillId="0" borderId="1" xfId="593" applyFont="1" applyBorder="1">
      <alignment horizontal="center" vertical="center" wrapText="1"/>
      <protection locked="0"/>
    </xf>
    <xf numFmtId="0" fontId="3" fillId="0" borderId="7" xfId="596" applyFont="1" applyBorder="1">
      <alignment vertical="center" wrapText="1"/>
      <protection locked="0"/>
    </xf>
    <xf numFmtId="0" fontId="6" fillId="0" borderId="0" xfId="0" applyFont="1" applyBorder="1" applyAlignment="1">
      <alignment horizontal="center" vertical="center"/>
    </xf>
    <xf numFmtId="0" fontId="2" fillId="0" borderId="0" xfId="0" applyFont="1" applyBorder="1" applyAlignment="1" applyProtection="1">
      <alignment horizontal="center" vertical="center"/>
      <protection locked="0"/>
    </xf>
    <xf numFmtId="0" fontId="4" fillId="0" borderId="1" xfId="576" applyFont="1" applyBorder="1">
      <alignment horizontal="center" vertical="center"/>
      <protection locked="0"/>
    </xf>
    <xf numFmtId="0" fontId="4" fillId="0" borderId="1" xfId="579" applyFont="1" applyBorder="1">
      <alignment horizontal="center" vertical="center" wrapText="1"/>
      <protection locked="0"/>
    </xf>
    <xf numFmtId="0" fontId="3" fillId="0" borderId="0" xfId="0" applyFont="1" applyBorder="1" applyAlignment="1" applyProtection="1">
      <alignment horizontal="right" vertical="center"/>
      <protection locked="0"/>
    </xf>
    <xf numFmtId="0" fontId="1" fillId="0" borderId="0" xfId="551" applyFont="1" applyBorder="1">
      <alignment horizontal="right" vertical="center"/>
    </xf>
    <xf numFmtId="0" fontId="7" fillId="0" borderId="0" xfId="557" applyFont="1" applyBorder="1">
      <alignment vertical="top"/>
    </xf>
    <xf numFmtId="0" fontId="8" fillId="0" borderId="0" xfId="537" applyFont="1" applyBorder="1">
      <alignment horizontal="center" vertical="center" wrapText="1"/>
    </xf>
    <xf numFmtId="0" fontId="8" fillId="0" borderId="0" xfId="543" applyFont="1" applyBorder="1">
      <alignment horizontal="center" vertical="center"/>
    </xf>
    <xf numFmtId="0" fontId="4" fillId="0" borderId="0" xfId="0" applyFont="1" applyBorder="1" applyAlignment="1">
      <alignment horizontal="left" vertical="center" wrapText="1"/>
    </xf>
    <xf numFmtId="0" fontId="4" fillId="0" borderId="0" xfId="544" applyFont="1" applyBorder="1">
      <alignment wrapText="1"/>
    </xf>
    <xf numFmtId="0" fontId="4" fillId="0" borderId="0" xfId="552" applyFont="1" applyBorder="1">
      <alignment horizontal="right" wrapText="1"/>
    </xf>
    <xf numFmtId="0" fontId="4" fillId="0" borderId="0" xfId="558" applyFont="1" applyBorder="1">
      <protection locked="0"/>
    </xf>
    <xf numFmtId="0" fontId="4" fillId="0" borderId="1" xfId="553" applyFont="1" applyBorder="1">
      <alignment horizontal="center" vertical="center" wrapText="1"/>
    </xf>
    <xf numFmtId="0" fontId="4" fillId="0" borderId="1" xfId="541" applyFont="1" applyBorder="1">
      <alignment horizontal="center" vertical="center"/>
    </xf>
    <xf numFmtId="0" fontId="4" fillId="0" borderId="1" xfId="0" applyFont="1" applyBorder="1" applyAlignment="1" applyProtection="1">
      <alignment horizontal="center" vertical="center"/>
      <protection locked="0"/>
    </xf>
    <xf numFmtId="0" fontId="4" fillId="0" borderId="1" xfId="542" applyFont="1" applyBorder="1">
      <alignment vertical="center" wrapText="1"/>
    </xf>
    <xf numFmtId="0" fontId="3" fillId="0" borderId="0" xfId="584" applyFont="1" applyBorder="1">
      <alignment horizontal="right" vertical="center"/>
      <protection locked="0"/>
    </xf>
    <xf numFmtId="0" fontId="4" fillId="0" borderId="0" xfId="562" applyFont="1" applyBorder="1">
      <alignment horizontal="right" vertical="center"/>
      <protection locked="0"/>
    </xf>
    <xf numFmtId="0" fontId="1" fillId="0" borderId="1" xfId="565" applyFont="1" applyBorder="1">
      <alignment horizontal="center"/>
    </xf>
    <xf numFmtId="0" fontId="1" fillId="0" borderId="0" xfId="491" applyFont="1" applyBorder="1">
      <alignment wrapText="1"/>
    </xf>
    <xf numFmtId="0" fontId="1" fillId="0" borderId="0" xfId="508" applyFont="1" applyBorder="1">
      <protection locked="0"/>
    </xf>
    <xf numFmtId="0" fontId="2" fillId="0" borderId="0" xfId="500" applyFont="1" applyBorder="1">
      <alignment horizontal="center" vertical="center" wrapText="1"/>
    </xf>
    <xf numFmtId="0" fontId="2" fillId="0" borderId="0" xfId="582" applyFont="1" applyBorder="1">
      <alignment horizontal="center" vertical="center"/>
      <protection locked="0"/>
    </xf>
    <xf numFmtId="0" fontId="3" fillId="0" borderId="0" xfId="493" applyFont="1" applyBorder="1">
      <alignment horizontal="left" vertical="center" wrapText="1"/>
    </xf>
    <xf numFmtId="0" fontId="4" fillId="0" borderId="8" xfId="502" applyFont="1" applyBorder="1">
      <alignment horizontal="center" vertical="center" wrapText="1"/>
    </xf>
    <xf numFmtId="0" fontId="4" fillId="0" borderId="8" xfId="511" applyFont="1" applyBorder="1">
      <alignment horizontal="center" vertical="center" wrapText="1"/>
      <protection locked="0"/>
    </xf>
    <xf numFmtId="0" fontId="4" fillId="0" borderId="9" xfId="503" applyFont="1" applyBorder="1">
      <alignment horizontal="center" vertical="center" wrapText="1"/>
    </xf>
    <xf numFmtId="0" fontId="4" fillId="0" borderId="9" xfId="512" applyFont="1" applyBorder="1">
      <alignment horizontal="center" vertical="center" wrapText="1"/>
      <protection locked="0"/>
    </xf>
    <xf numFmtId="0" fontId="4" fillId="0" borderId="10" xfId="504" applyFont="1" applyBorder="1">
      <alignment horizontal="center" vertical="center" wrapText="1"/>
    </xf>
    <xf numFmtId="0" fontId="4" fillId="0" borderId="10" xfId="513" applyFont="1" applyBorder="1">
      <alignment horizontal="center" vertical="center" wrapText="1"/>
      <protection locked="0"/>
    </xf>
    <xf numFmtId="0" fontId="3" fillId="0" borderId="10" xfId="505" applyFont="1" applyBorder="1">
      <alignment horizontal="left" vertical="center" wrapText="1"/>
    </xf>
    <xf numFmtId="0" fontId="3" fillId="0" borderId="10" xfId="514" applyFont="1" applyBorder="1">
      <alignment horizontal="right" vertical="center"/>
      <protection locked="0"/>
    </xf>
    <xf numFmtId="0" fontId="3" fillId="0" borderId="11" xfId="498" applyFont="1" applyBorder="1">
      <alignment horizontal="center" vertical="center"/>
    </xf>
    <xf numFmtId="0" fontId="3" fillId="0" borderId="12" xfId="506" applyFont="1" applyBorder="1">
      <alignment horizontal="left" vertical="center"/>
    </xf>
    <xf numFmtId="0" fontId="3" fillId="0" borderId="10" xfId="507" applyFont="1" applyBorder="1">
      <alignment horizontal="left" vertical="center"/>
    </xf>
    <xf numFmtId="0" fontId="3" fillId="0" borderId="0" xfId="519" applyFont="1" applyBorder="1">
      <alignment vertical="top" wrapText="1"/>
      <protection locked="0"/>
    </xf>
    <xf numFmtId="0" fontId="2" fillId="0" borderId="0" xfId="520" applyFont="1" applyBorder="1">
      <alignment horizontal="center" vertical="center" wrapText="1"/>
      <protection locked="0"/>
    </xf>
    <xf numFmtId="0" fontId="3" fillId="0" borderId="0" xfId="524" applyFont="1" applyBorder="1">
      <alignment horizontal="right"/>
      <protection locked="0"/>
    </xf>
    <xf numFmtId="0" fontId="4" fillId="0" borderId="6" xfId="521" applyFont="1" applyBorder="1">
      <alignment horizontal="center" vertical="center" wrapText="1"/>
      <protection locked="0"/>
    </xf>
    <xf numFmtId="0" fontId="4" fillId="0" borderId="6" xfId="525" applyFont="1" applyBorder="1">
      <alignment horizontal="center" vertical="center"/>
      <protection locked="0"/>
    </xf>
    <xf numFmtId="0" fontId="4" fillId="0" borderId="12" xfId="522" applyFont="1" applyBorder="1">
      <alignment horizontal="center" vertical="center" wrapText="1"/>
    </xf>
    <xf numFmtId="0" fontId="4" fillId="0" borderId="12" xfId="526" applyFont="1" applyBorder="1">
      <alignment horizontal="center" vertical="center"/>
      <protection locked="0"/>
    </xf>
    <xf numFmtId="0" fontId="3" fillId="0" borderId="0" xfId="529" applyFont="1" applyBorder="1">
      <alignment horizontal="right" vertical="center" wrapText="1"/>
      <protection locked="0"/>
    </xf>
    <xf numFmtId="0" fontId="3" fillId="0" borderId="0" xfId="532" applyFont="1" applyBorder="1">
      <alignment horizontal="right" vertical="center" wrapText="1"/>
    </xf>
    <xf numFmtId="0" fontId="3" fillId="0" borderId="0" xfId="530" applyFont="1" applyBorder="1">
      <alignment horizontal="right" wrapText="1"/>
      <protection locked="0"/>
    </xf>
    <xf numFmtId="0" fontId="3" fillId="0" borderId="0" xfId="0" applyFont="1" applyBorder="1" applyAlignment="1">
      <alignment horizontal="right" wrapText="1"/>
    </xf>
    <xf numFmtId="0" fontId="4" fillId="0" borderId="12" xfId="531" applyFont="1" applyBorder="1">
      <alignment horizontal="center" vertical="center" wrapText="1"/>
      <protection locked="0"/>
    </xf>
    <xf numFmtId="0" fontId="4" fillId="0" borderId="10" xfId="467" applyFont="1" applyBorder="1">
      <alignment horizontal="center" vertical="center"/>
    </xf>
    <xf numFmtId="0" fontId="4" fillId="0" borderId="10" xfId="473" applyFont="1" applyBorder="1">
      <alignment horizontal="center" vertical="center"/>
      <protection locked="0"/>
    </xf>
    <xf numFmtId="0" fontId="3" fillId="0" borderId="10" xfId="518" applyFont="1" applyBorder="1">
      <alignment horizontal="right" vertical="center"/>
    </xf>
    <xf numFmtId="0" fontId="3" fillId="0" borderId="0" xfId="0" applyFont="1" applyBorder="1" applyAlignment="1">
      <alignment horizontal="right"/>
    </xf>
    <xf numFmtId="0" fontId="9" fillId="0" borderId="0" xfId="424" applyFont="1" applyBorder="1">
      <alignment horizontal="right"/>
      <protection locked="0"/>
    </xf>
    <xf numFmtId="49" fontId="9" fillId="0" borderId="0" xfId="433" applyNumberFormat="1" applyFont="1" applyBorder="1">
      <protection locked="0"/>
    </xf>
    <xf numFmtId="0" fontId="1" fillId="0" borderId="0" xfId="440" applyFont="1" applyBorder="1">
      <alignment horizontal="right"/>
    </xf>
    <xf numFmtId="0" fontId="3" fillId="0" borderId="0" xfId="488" applyFont="1" applyBorder="1">
      <alignment horizontal="right"/>
    </xf>
    <xf numFmtId="0" fontId="10" fillId="0" borderId="0" xfId="425" applyFont="1" applyBorder="1">
      <alignment horizontal="center" vertical="center" wrapText="1"/>
      <protection locked="0"/>
    </xf>
    <xf numFmtId="0" fontId="10" fillId="0" borderId="0" xfId="438" applyFont="1" applyBorder="1">
      <alignment horizontal="center" vertical="center"/>
      <protection locked="0"/>
    </xf>
    <xf numFmtId="0" fontId="10" fillId="0" borderId="0" xfId="441" applyFont="1" applyBorder="1">
      <alignment horizontal="center" vertical="center"/>
    </xf>
    <xf numFmtId="0" fontId="3" fillId="0" borderId="0" xfId="638" applyFont="1" applyBorder="1">
      <alignment horizontal="left" vertical="center"/>
      <protection locked="0"/>
    </xf>
    <xf numFmtId="0" fontId="4" fillId="0" borderId="2" xfId="427" applyFont="1" applyBorder="1">
      <alignment horizontal="center" vertical="center"/>
      <protection locked="0"/>
    </xf>
    <xf numFmtId="49" fontId="4" fillId="0" borderId="2" xfId="434" applyNumberFormat="1" applyFont="1" applyBorder="1">
      <alignment horizontal="center" vertical="center" wrapText="1"/>
      <protection locked="0"/>
    </xf>
    <xf numFmtId="0" fontId="4" fillId="0" borderId="3" xfId="428" applyFont="1" applyBorder="1">
      <alignment horizontal="center" vertical="center"/>
      <protection locked="0"/>
    </xf>
    <xf numFmtId="49" fontId="4" fillId="0" borderId="3" xfId="435" applyNumberFormat="1" applyFont="1" applyBorder="1">
      <alignment horizontal="center" vertical="center" wrapText="1"/>
      <protection locked="0"/>
    </xf>
    <xf numFmtId="49" fontId="4" fillId="0" borderId="1" xfId="436" applyNumberFormat="1" applyFont="1" applyBorder="1">
      <alignment horizontal="center" vertical="center"/>
      <protection locked="0"/>
    </xf>
    <xf numFmtId="0" fontId="3" fillId="0" borderId="1" xfId="643" applyFont="1" applyBorder="1">
      <alignment horizontal="left" vertical="center" wrapText="1"/>
      <protection locked="0"/>
    </xf>
    <xf numFmtId="0" fontId="1" fillId="0" borderId="6" xfId="431" applyFont="1" applyBorder="1">
      <alignment horizontal="center" vertical="center"/>
      <protection locked="0"/>
    </xf>
    <xf numFmtId="0" fontId="1" fillId="0" borderId="7" xfId="439" applyFont="1" applyBorder="1">
      <alignment horizontal="center" vertical="center"/>
      <protection locked="0"/>
    </xf>
    <xf numFmtId="0" fontId="1" fillId="0" borderId="0" xfId="0" applyFont="1" applyBorder="1" applyAlignment="1">
      <alignment horizontal="right"/>
    </xf>
    <xf numFmtId="0" fontId="10" fillId="0" borderId="0" xfId="0" applyFont="1" applyBorder="1" applyAlignment="1">
      <alignment horizontal="center" vertical="center"/>
    </xf>
    <xf numFmtId="49" fontId="4" fillId="0" borderId="1" xfId="434" applyNumberFormat="1" applyFont="1" applyBorder="1">
      <alignment horizontal="center" vertical="center" wrapText="1"/>
      <protection locked="0"/>
    </xf>
    <xf numFmtId="49" fontId="4" fillId="0" borderId="1" xfId="435" applyNumberFormat="1" applyFont="1" applyBorder="1">
      <alignment horizontal="center" vertical="center" wrapText="1"/>
      <protection locked="0"/>
    </xf>
    <xf numFmtId="0" fontId="1" fillId="0" borderId="1" xfId="0" applyFont="1" applyBorder="1" applyAlignment="1" applyProtection="1">
      <alignment horizontal="center" vertical="center"/>
      <protection locked="0"/>
    </xf>
    <xf numFmtId="0" fontId="1" fillId="0" borderId="1" xfId="439" applyFont="1" applyBorder="1">
      <alignment horizontal="center" vertical="center"/>
      <protection locked="0"/>
    </xf>
    <xf numFmtId="0" fontId="6" fillId="0" borderId="0" xfId="568" applyFont="1" applyBorder="1">
      <alignment horizontal="center" vertical="center"/>
    </xf>
    <xf numFmtId="0" fontId="11" fillId="0" borderId="0" xfId="0" applyFont="1" applyBorder="1"/>
    <xf numFmtId="0" fontId="12" fillId="0" borderId="1" xfId="0" applyFont="1" applyBorder="1" applyAlignment="1">
      <alignment horizontal="center" vertical="center"/>
    </xf>
    <xf numFmtId="0" fontId="13" fillId="0" borderId="1" xfId="0" applyFont="1" applyBorder="1" applyAlignment="1">
      <alignment horizontal="center" vertical="center"/>
    </xf>
    <xf numFmtId="0" fontId="14" fillId="0" borderId="1" xfId="0" applyFont="1" applyBorder="1" applyAlignment="1">
      <alignment horizontal="center" vertical="center" wrapText="1"/>
    </xf>
    <xf numFmtId="0" fontId="14" fillId="0" borderId="1" xfId="0" applyFont="1" applyBorder="1" applyAlignment="1" applyProtection="1">
      <alignment horizontal="center" vertical="center"/>
      <protection locked="0"/>
    </xf>
    <xf numFmtId="0" fontId="14" fillId="0" borderId="1" xfId="0" applyFont="1" applyBorder="1" applyAlignment="1" applyProtection="1">
      <alignment horizontal="center" vertical="center" wrapText="1"/>
      <protection locked="0"/>
    </xf>
    <xf numFmtId="0" fontId="3" fillId="0" borderId="1" xfId="592" applyFont="1" applyBorder="1">
      <alignment vertical="center" wrapText="1"/>
    </xf>
    <xf numFmtId="0" fontId="3" fillId="0" borderId="1" xfId="580" applyFont="1" applyBorder="1">
      <alignment horizontal="center" vertical="center" wrapText="1"/>
    </xf>
    <xf numFmtId="0" fontId="3" fillId="0" borderId="1" xfId="583" applyFont="1" applyBorder="1">
      <alignment horizontal="center" vertical="center"/>
      <protection locked="0"/>
    </xf>
    <xf numFmtId="0" fontId="12" fillId="0" borderId="1" xfId="0" applyFont="1" applyBorder="1" applyAlignment="1">
      <alignment horizontal="center" vertical="center" wrapText="1"/>
    </xf>
    <xf numFmtId="0" fontId="15" fillId="0" borderId="1" xfId="0" applyFont="1" applyBorder="1" applyAlignment="1">
      <alignment horizontal="center" vertical="center"/>
    </xf>
    <xf numFmtId="0" fontId="16" fillId="0" borderId="1" xfId="0" applyFont="1" applyBorder="1" applyAlignment="1">
      <alignment horizontal="center" vertical="center" wrapText="1"/>
    </xf>
    <xf numFmtId="0" fontId="16" fillId="0" borderId="1" xfId="0" applyFont="1" applyBorder="1" applyAlignment="1" applyProtection="1">
      <alignment horizontal="center" vertical="center"/>
      <protection locked="0"/>
    </xf>
    <xf numFmtId="0" fontId="0" fillId="0" borderId="1" xfId="0" applyFont="1" applyBorder="1" applyAlignment="1">
      <alignment horizontal="center" vertical="center"/>
    </xf>
    <xf numFmtId="49" fontId="5" fillId="0" borderId="1" xfId="50" applyNumberFormat="1" applyFont="1" applyBorder="1" applyAlignment="1">
      <alignment horizontal="left" vertical="center" wrapText="1" indent="1"/>
    </xf>
    <xf numFmtId="0" fontId="1" fillId="0" borderId="0" xfId="0" applyFont="1" applyBorder="1" applyAlignment="1">
      <alignment vertical="top"/>
    </xf>
    <xf numFmtId="0" fontId="4" fillId="0" borderId="1" xfId="651" applyFont="1" applyBorder="1">
      <alignment horizontal="center" vertical="center" wrapText="1"/>
    </xf>
    <xf numFmtId="0" fontId="1" fillId="0" borderId="1" xfId="0" applyFont="1" applyBorder="1" applyAlignment="1" applyProtection="1">
      <alignment horizontal="center" vertical="center" wrapText="1"/>
      <protection locked="0"/>
    </xf>
    <xf numFmtId="0" fontId="3" fillId="0" borderId="1" xfId="617" applyFont="1" applyBorder="1">
      <alignment horizontal="left" vertical="center"/>
    </xf>
    <xf numFmtId="0" fontId="3" fillId="0" borderId="1" xfId="622" applyFont="1" applyBorder="1">
      <alignment horizontal="left" vertical="center"/>
    </xf>
    <xf numFmtId="0" fontId="4" fillId="0" borderId="1" xfId="345" applyFont="1" applyBorder="1">
      <alignment horizontal="center" vertical="center"/>
    </xf>
    <xf numFmtId="0" fontId="4" fillId="0" borderId="1" xfId="346" applyFont="1" applyBorder="1">
      <alignment horizontal="center" vertical="center" wrapText="1"/>
      <protection locked="0"/>
    </xf>
    <xf numFmtId="0" fontId="3" fillId="0" borderId="0" xfId="0" applyFont="1" applyBorder="1" applyAlignment="1">
      <alignment horizontal="right" vertical="center"/>
    </xf>
    <xf numFmtId="0" fontId="1" fillId="0" borderId="0" xfId="287" applyFont="1" applyBorder="1">
      <alignment vertical="top"/>
      <protection locked="0"/>
    </xf>
    <xf numFmtId="49" fontId="1" fillId="0" borderId="0" xfId="291" applyNumberFormat="1" applyFont="1" applyBorder="1">
      <protection locked="0"/>
    </xf>
    <xf numFmtId="0" fontId="1" fillId="0" borderId="0" xfId="0" applyFont="1" applyBorder="1" applyProtection="1">
      <protection locked="0"/>
    </xf>
    <xf numFmtId="0" fontId="4" fillId="0" borderId="0" xfId="288" applyFont="1" applyBorder="1">
      <alignment horizontal="left" vertical="center"/>
      <protection locked="0"/>
    </xf>
    <xf numFmtId="0" fontId="4" fillId="0" borderId="0" xfId="0" applyFont="1" applyBorder="1" applyProtection="1">
      <protection locked="0"/>
    </xf>
    <xf numFmtId="0" fontId="4" fillId="0" borderId="1" xfId="639" applyFont="1" applyBorder="1">
      <alignment horizontal="center" vertical="center" wrapText="1"/>
      <protection locked="0"/>
    </xf>
    <xf numFmtId="0" fontId="4" fillId="0" borderId="1" xfId="640" applyFont="1" applyBorder="1">
      <alignment horizontal="center" vertical="center" wrapText="1"/>
      <protection locked="0"/>
    </xf>
    <xf numFmtId="0" fontId="4" fillId="0" borderId="1" xfId="428" applyFont="1" applyBorder="1">
      <alignment horizontal="center" vertical="center"/>
      <protection locked="0"/>
    </xf>
    <xf numFmtId="0" fontId="4" fillId="0" borderId="1" xfId="625" applyFont="1" applyBorder="1">
      <alignment horizontal="center" vertical="center"/>
    </xf>
    <xf numFmtId="0" fontId="4" fillId="0" borderId="1" xfId="282" applyFont="1" applyBorder="1">
      <alignment horizontal="center" vertical="center"/>
      <protection locked="0"/>
    </xf>
    <xf numFmtId="0" fontId="3" fillId="0" borderId="1" xfId="284" applyFont="1" applyBorder="1">
      <alignment horizontal="left" vertical="center"/>
    </xf>
    <xf numFmtId="49" fontId="5" fillId="0" borderId="1" xfId="50" applyNumberFormat="1" applyFont="1" applyBorder="1" applyAlignment="1">
      <alignment horizontal="left" vertical="center" wrapText="1" indent="2"/>
    </xf>
    <xf numFmtId="0" fontId="1" fillId="0" borderId="1" xfId="615" applyFont="1" applyBorder="1">
      <alignment horizontal="center" vertical="center" wrapText="1"/>
      <protection locked="0"/>
    </xf>
    <xf numFmtId="0" fontId="3" fillId="0" borderId="1" xfId="290" applyFont="1" applyBorder="1">
      <alignment horizontal="left" vertical="center"/>
      <protection locked="0"/>
    </xf>
    <xf numFmtId="0" fontId="3" fillId="0" borderId="1" xfId="292" applyFont="1" applyBorder="1">
      <alignment horizontal="left" vertical="center"/>
      <protection locked="0"/>
    </xf>
    <xf numFmtId="0" fontId="4" fillId="0" borderId="1" xfId="299" applyFont="1" applyBorder="1">
      <alignment horizontal="center" vertical="center" wrapText="1"/>
      <protection locked="0"/>
    </xf>
    <xf numFmtId="0" fontId="4" fillId="0" borderId="1" xfId="304" applyFont="1" applyBorder="1">
      <alignment horizontal="center" vertical="center" wrapText="1"/>
      <protection locked="0"/>
    </xf>
    <xf numFmtId="0" fontId="4" fillId="0" borderId="1" xfId="641" applyFont="1" applyBorder="1">
      <alignment horizontal="center" vertical="center" wrapText="1"/>
      <protection locked="0"/>
    </xf>
    <xf numFmtId="0" fontId="4" fillId="0" borderId="1" xfId="521" applyFont="1" applyBorder="1">
      <alignment horizontal="center" vertical="center" wrapText="1"/>
      <protection locked="0"/>
    </xf>
    <xf numFmtId="0" fontId="1" fillId="0" borderId="1" xfId="315" applyFont="1" applyBorder="1">
      <alignment horizontal="center"/>
    </xf>
    <xf numFmtId="0" fontId="1" fillId="0" borderId="0" xfId="253" applyFont="1" applyBorder="1">
      <alignment horizontal="center" wrapText="1"/>
    </xf>
    <xf numFmtId="0" fontId="3" fillId="0" borderId="0" xfId="533" applyFont="1" applyBorder="1">
      <alignment horizontal="right" wrapText="1"/>
    </xf>
    <xf numFmtId="0" fontId="17" fillId="0" borderId="0" xfId="254" applyFont="1" applyBorder="1">
      <alignment horizontal="center" vertical="center" wrapText="1"/>
    </xf>
    <xf numFmtId="0" fontId="18" fillId="0" borderId="1" xfId="258" applyFont="1" applyBorder="1">
      <alignment horizontal="center" vertical="center" wrapText="1"/>
    </xf>
    <xf numFmtId="0" fontId="18" fillId="0" borderId="1" xfId="266" applyFont="1" applyBorder="1">
      <alignment horizontal="center" vertical="center" wrapText="1"/>
    </xf>
    <xf numFmtId="0" fontId="5" fillId="0" borderId="1" xfId="0" applyNumberFormat="1" applyFont="1" applyBorder="1" applyAlignment="1">
      <alignment horizontal="right" vertical="center"/>
    </xf>
    <xf numFmtId="176" fontId="19" fillId="0" borderId="1" xfId="0" applyNumberFormat="1" applyFont="1" applyBorder="1" applyAlignment="1">
      <alignment horizontal="right" vertical="center"/>
    </xf>
    <xf numFmtId="0" fontId="20" fillId="0" borderId="0" xfId="216" applyFont="1" applyBorder="1">
      <alignment horizontal="center" vertical="center"/>
    </xf>
    <xf numFmtId="0" fontId="21" fillId="0" borderId="1" xfId="0" applyFont="1" applyBorder="1" applyAlignment="1">
      <alignment horizontal="center" vertical="center"/>
    </xf>
    <xf numFmtId="49" fontId="21" fillId="0" borderId="1" xfId="0" applyNumberFormat="1" applyFont="1" applyBorder="1" applyAlignment="1">
      <alignment horizontal="center" vertical="center" wrapText="1"/>
    </xf>
    <xf numFmtId="49" fontId="21" fillId="0" borderId="1" xfId="226" applyNumberFormat="1" applyFont="1" applyBorder="1">
      <alignment horizontal="center" vertical="center" wrapText="1"/>
    </xf>
    <xf numFmtId="49" fontId="21" fillId="0" borderId="1" xfId="0" applyNumberFormat="1" applyFont="1" applyBorder="1" applyAlignment="1">
      <alignment horizontal="center" vertical="center"/>
    </xf>
    <xf numFmtId="49" fontId="22" fillId="0" borderId="1" xfId="0" applyNumberFormat="1" applyFont="1" applyBorder="1" applyAlignment="1">
      <alignment horizontal="center" vertical="center"/>
    </xf>
    <xf numFmtId="49" fontId="22" fillId="0" borderId="1" xfId="0" applyNumberFormat="1" applyFont="1" applyBorder="1" applyAlignment="1" applyProtection="1">
      <alignment horizontal="center" vertical="center"/>
      <protection locked="0"/>
    </xf>
    <xf numFmtId="0" fontId="21" fillId="0" borderId="1" xfId="0" applyFont="1" applyBorder="1"/>
    <xf numFmtId="176" fontId="23" fillId="0" borderId="1" xfId="0" applyNumberFormat="1" applyFont="1" applyBorder="1" applyAlignment="1">
      <alignment horizontal="right" vertical="center"/>
    </xf>
    <xf numFmtId="0" fontId="21" fillId="0" borderId="1" xfId="0" applyFont="1" applyBorder="1" applyAlignment="1">
      <alignment horizontal="left" indent="1"/>
    </xf>
    <xf numFmtId="0" fontId="21" fillId="0" borderId="1" xfId="223" applyFont="1" applyBorder="1">
      <alignment horizontal="center" vertical="center"/>
    </xf>
    <xf numFmtId="0" fontId="21" fillId="0" borderId="1" xfId="228" applyFont="1" applyBorder="1">
      <alignment horizontal="center" vertical="center"/>
    </xf>
    <xf numFmtId="0" fontId="21" fillId="0" borderId="1" xfId="230" applyFont="1" applyBorder="1">
      <alignment horizontal="center" vertical="center"/>
    </xf>
    <xf numFmtId="0" fontId="24" fillId="0" borderId="1" xfId="0" applyFont="1" applyBorder="1" applyAlignment="1">
      <alignment horizontal="center" vertical="center"/>
    </xf>
    <xf numFmtId="0" fontId="24" fillId="0" borderId="1" xfId="0" applyFont="1" applyBorder="1" applyAlignment="1">
      <alignment horizontal="center"/>
    </xf>
    <xf numFmtId="176" fontId="22" fillId="0" borderId="1" xfId="0" applyNumberFormat="1" applyFont="1" applyBorder="1" applyAlignment="1">
      <alignment horizontal="right" vertical="center"/>
    </xf>
    <xf numFmtId="0" fontId="21" fillId="0" borderId="1" xfId="0" applyFont="1" applyBorder="1" applyAlignment="1" applyProtection="1">
      <alignment horizontal="center" vertical="center"/>
      <protection locked="0"/>
    </xf>
    <xf numFmtId="0" fontId="21" fillId="0" borderId="1" xfId="525" applyFont="1" applyBorder="1">
      <alignment horizontal="center" vertical="center"/>
      <protection locked="0"/>
    </xf>
    <xf numFmtId="0" fontId="21" fillId="0" borderId="1" xfId="308" applyFont="1" applyBorder="1">
      <alignment horizontal="center" vertical="center"/>
      <protection locked="0"/>
    </xf>
    <xf numFmtId="176" fontId="23" fillId="0" borderId="1" xfId="0" applyNumberFormat="1" applyFont="1" applyBorder="1" applyAlignment="1">
      <alignment horizontal="right" vertical="center" indent="1"/>
    </xf>
    <xf numFmtId="176" fontId="23" fillId="0" borderId="1" xfId="0" applyNumberFormat="1" applyFont="1" applyBorder="1" applyAlignment="1">
      <alignment horizontal="center" vertical="center"/>
    </xf>
    <xf numFmtId="0" fontId="21" fillId="0" borderId="1" xfId="576" applyFont="1" applyBorder="1">
      <alignment horizontal="center" vertical="center"/>
      <protection locked="0"/>
    </xf>
    <xf numFmtId="0" fontId="22" fillId="0" borderId="1" xfId="247" applyFont="1" applyBorder="1">
      <alignment horizontal="center" vertical="center"/>
    </xf>
    <xf numFmtId="0" fontId="22" fillId="0" borderId="1" xfId="0" applyFont="1" applyBorder="1" applyAlignment="1">
      <alignment horizontal="center" vertical="center"/>
    </xf>
    <xf numFmtId="0" fontId="24" fillId="0" borderId="1" xfId="0" applyFont="1" applyBorder="1"/>
    <xf numFmtId="0" fontId="1" fillId="0" borderId="0" xfId="329" applyFont="1" applyBorder="1">
      <alignment vertical="top"/>
    </xf>
    <xf numFmtId="49" fontId="4" fillId="0" borderId="1" xfId="219" applyNumberFormat="1" applyFont="1" applyBorder="1">
      <alignment horizontal="center" vertical="center" wrapText="1"/>
    </xf>
    <xf numFmtId="49" fontId="4" fillId="0" borderId="1" xfId="229" applyNumberFormat="1" applyFont="1" applyBorder="1">
      <alignment horizontal="center" vertical="center" wrapText="1"/>
    </xf>
    <xf numFmtId="0" fontId="4" fillId="0" borderId="1" xfId="560" applyFont="1" applyBorder="1">
      <alignment horizontal="center" vertical="center"/>
      <protection locked="0"/>
    </xf>
    <xf numFmtId="49" fontId="4" fillId="0" borderId="1" xfId="220" applyNumberFormat="1" applyFont="1" applyBorder="1">
      <alignment horizontal="center" vertical="center"/>
    </xf>
    <xf numFmtId="0" fontId="1" fillId="0" borderId="1" xfId="0" applyFont="1" applyBorder="1" applyAlignment="1">
      <alignment horizontal="center" vertical="center"/>
    </xf>
    <xf numFmtId="0" fontId="1" fillId="0" borderId="1" xfId="250" applyFont="1" applyBorder="1">
      <alignment horizontal="center" vertical="center"/>
    </xf>
    <xf numFmtId="0" fontId="25" fillId="0" borderId="0" xfId="665" applyFont="1" applyFill="1" applyBorder="1" applyAlignment="1" applyProtection="1">
      <alignment vertical="top"/>
      <protection locked="0"/>
    </xf>
    <xf numFmtId="0" fontId="26" fillId="0" borderId="0" xfId="665" applyFont="1" applyFill="1" applyBorder="1" applyAlignment="1" applyProtection="1">
      <alignment vertical="center"/>
    </xf>
    <xf numFmtId="0" fontId="1" fillId="0" borderId="0" xfId="665" applyFont="1" applyFill="1" applyBorder="1" applyAlignment="1" applyProtection="1">
      <alignment vertical="center"/>
    </xf>
    <xf numFmtId="0" fontId="3" fillId="0" borderId="0" xfId="665" applyFont="1" applyFill="1" applyBorder="1" applyAlignment="1" applyProtection="1">
      <alignment horizontal="right" vertical="center"/>
    </xf>
    <xf numFmtId="0" fontId="27" fillId="0" borderId="0" xfId="665" applyFont="1" applyFill="1" applyBorder="1" applyAlignment="1" applyProtection="1">
      <alignment horizontal="center" vertical="center"/>
    </xf>
    <xf numFmtId="0" fontId="28" fillId="0" borderId="0" xfId="665" applyFont="1" applyFill="1" applyBorder="1" applyAlignment="1" applyProtection="1">
      <alignment horizontal="center" vertical="center"/>
    </xf>
    <xf numFmtId="0" fontId="3" fillId="0" borderId="0" xfId="665" applyFont="1" applyFill="1" applyBorder="1" applyAlignment="1" applyProtection="1">
      <alignment horizontal="left" vertical="center"/>
      <protection locked="0"/>
    </xf>
    <xf numFmtId="0" fontId="29" fillId="0" borderId="0" xfId="665" applyFont="1" applyFill="1" applyBorder="1" applyAlignment="1" applyProtection="1">
      <alignment horizontal="center" vertical="center"/>
    </xf>
    <xf numFmtId="0" fontId="3" fillId="0" borderId="0" xfId="665" applyFont="1" applyFill="1" applyBorder="1" applyAlignment="1" applyProtection="1">
      <alignment horizontal="right"/>
    </xf>
    <xf numFmtId="0" fontId="4" fillId="0" borderId="5" xfId="665" applyFont="1" applyFill="1" applyBorder="1" applyAlignment="1" applyProtection="1">
      <alignment horizontal="center" vertical="center"/>
    </xf>
    <xf numFmtId="0" fontId="4" fillId="0" borderId="7" xfId="665" applyFont="1" applyFill="1" applyBorder="1" applyAlignment="1" applyProtection="1">
      <alignment horizontal="center" vertical="center"/>
    </xf>
    <xf numFmtId="0" fontId="4" fillId="0" borderId="2" xfId="665" applyFont="1" applyFill="1" applyBorder="1" applyAlignment="1" applyProtection="1">
      <alignment horizontal="center" vertical="center"/>
    </xf>
    <xf numFmtId="0" fontId="4" fillId="0" borderId="2" xfId="665" applyFont="1" applyFill="1" applyBorder="1" applyAlignment="1" applyProtection="1">
      <alignment horizontal="center" vertical="center"/>
      <protection locked="0"/>
    </xf>
    <xf numFmtId="0" fontId="4" fillId="0" borderId="4" xfId="665" applyFont="1" applyFill="1" applyBorder="1" applyAlignment="1" applyProtection="1">
      <alignment horizontal="center" vertical="center"/>
    </xf>
    <xf numFmtId="0" fontId="4" fillId="0" borderId="4" xfId="665" applyFont="1" applyFill="1" applyBorder="1" applyAlignment="1" applyProtection="1">
      <alignment horizontal="center" vertical="center" wrapText="1"/>
    </xf>
    <xf numFmtId="0" fontId="3" fillId="0" borderId="1" xfId="665" applyFont="1" applyFill="1" applyBorder="1" applyAlignment="1" applyProtection="1">
      <alignment vertical="center"/>
    </xf>
    <xf numFmtId="4" fontId="3" fillId="0" borderId="1" xfId="665" applyNumberFormat="1" applyFont="1" applyFill="1" applyBorder="1" applyAlignment="1" applyProtection="1">
      <alignment horizontal="right" vertical="center"/>
    </xf>
    <xf numFmtId="0" fontId="3" fillId="0" borderId="1" xfId="665" applyFont="1" applyFill="1" applyBorder="1" applyAlignment="1" applyProtection="1">
      <alignment horizontal="left" vertical="center"/>
      <protection locked="0"/>
    </xf>
    <xf numFmtId="4" fontId="3" fillId="0" borderId="1" xfId="665" applyNumberFormat="1" applyFont="1" applyFill="1" applyBorder="1" applyAlignment="1" applyProtection="1">
      <alignment horizontal="right" vertical="center"/>
      <protection locked="0"/>
    </xf>
    <xf numFmtId="0" fontId="3" fillId="0" borderId="1" xfId="665" applyFont="1" applyFill="1" applyBorder="1" applyAlignment="1" applyProtection="1">
      <alignment vertical="center"/>
      <protection locked="0"/>
    </xf>
    <xf numFmtId="0" fontId="3" fillId="0" borderId="1" xfId="665" applyFont="1" applyFill="1" applyBorder="1" applyAlignment="1" applyProtection="1">
      <alignment horizontal="left" vertical="center"/>
    </xf>
    <xf numFmtId="0" fontId="30" fillId="0" borderId="1" xfId="665" applyFont="1" applyFill="1" applyBorder="1" applyAlignment="1" applyProtection="1">
      <alignment horizontal="right" vertical="center"/>
    </xf>
    <xf numFmtId="0" fontId="26" fillId="0" borderId="1" xfId="665" applyFont="1" applyFill="1" applyBorder="1" applyAlignment="1" applyProtection="1">
      <alignment vertical="center"/>
    </xf>
    <xf numFmtId="0" fontId="30" fillId="0" borderId="1" xfId="665" applyFont="1" applyFill="1" applyBorder="1" applyAlignment="1" applyProtection="1">
      <alignment horizontal="center" vertical="center"/>
    </xf>
    <xf numFmtId="0" fontId="30" fillId="0" borderId="1" xfId="665" applyFont="1" applyFill="1" applyBorder="1" applyAlignment="1" applyProtection="1">
      <alignment horizontal="center" vertical="center"/>
      <protection locked="0"/>
    </xf>
    <xf numFmtId="4" fontId="30" fillId="0" borderId="1" xfId="665" applyNumberFormat="1" applyFont="1" applyFill="1" applyBorder="1" applyAlignment="1" applyProtection="1">
      <alignment horizontal="right" vertical="center"/>
    </xf>
    <xf numFmtId="182" fontId="30" fillId="0" borderId="1" xfId="665" applyNumberFormat="1" applyFont="1" applyFill="1" applyBorder="1" applyAlignment="1" applyProtection="1">
      <alignment horizontal="right" vertical="center"/>
    </xf>
    <xf numFmtId="0" fontId="3" fillId="0" borderId="0" xfId="133" applyFont="1" applyBorder="1">
      <alignment horizontal="left" vertical="center" wrapText="1"/>
      <protection locked="0"/>
    </xf>
    <xf numFmtId="0" fontId="4" fillId="0" borderId="0" xfId="538" applyFont="1" applyBorder="1">
      <alignment horizontal="left" vertical="center" wrapText="1"/>
    </xf>
    <xf numFmtId="0" fontId="4" fillId="0" borderId="1" xfId="650" applyFont="1" applyBorder="1">
      <alignment horizontal="center" vertical="center" wrapText="1"/>
    </xf>
    <xf numFmtId="0" fontId="4" fillId="0" borderId="1" xfId="502" applyFont="1" applyBorder="1">
      <alignment horizontal="center" vertical="center" wrapText="1"/>
    </xf>
    <xf numFmtId="0" fontId="4" fillId="0" borderId="1" xfId="349" applyFont="1" applyBorder="1">
      <alignment horizontal="center" vertical="center"/>
    </xf>
    <xf numFmtId="0" fontId="4" fillId="0" borderId="1" xfId="659" applyFont="1" applyBorder="1">
      <alignment horizontal="center" vertical="center"/>
    </xf>
    <xf numFmtId="0" fontId="1" fillId="0" borderId="1" xfId="153" applyFont="1" applyBorder="1">
      <alignment horizontal="center" vertical="center"/>
    </xf>
    <xf numFmtId="0" fontId="4" fillId="0" borderId="1" xfId="467" applyFont="1" applyBorder="1">
      <alignment horizontal="center" vertical="center"/>
    </xf>
    <xf numFmtId="0" fontId="4" fillId="0" borderId="1" xfId="473" applyFont="1" applyBorder="1">
      <alignment horizontal="center" vertical="center"/>
      <protection locked="0"/>
    </xf>
    <xf numFmtId="3" fontId="4" fillId="0" borderId="1" xfId="149" applyNumberFormat="1" applyFont="1" applyBorder="1">
      <alignment horizontal="center" vertical="center"/>
      <protection locked="0"/>
    </xf>
    <xf numFmtId="3" fontId="4" fillId="0" borderId="1" xfId="150" applyNumberFormat="1" applyFont="1" applyBorder="1">
      <alignment horizontal="center" vertical="center"/>
    </xf>
    <xf numFmtId="0" fontId="1" fillId="0" borderId="1" xfId="137" applyFont="1" applyBorder="1">
      <alignment horizontal="center" vertical="center" wrapText="1"/>
      <protection locked="0"/>
    </xf>
    <xf numFmtId="0" fontId="1" fillId="0" borderId="1" xfId="0" applyFont="1" applyBorder="1" applyAlignment="1">
      <alignment horizontal="center" vertical="center" wrapText="1"/>
    </xf>
    <xf numFmtId="0" fontId="4" fillId="0" borderId="1" xfId="511" applyFont="1" applyBorder="1">
      <alignment horizontal="center" vertical="center" wrapText="1"/>
      <protection locked="0"/>
    </xf>
    <xf numFmtId="0" fontId="4" fillId="0" borderId="1" xfId="600" applyFont="1" applyBorder="1">
      <alignment horizontal="center" vertical="center" wrapText="1"/>
    </xf>
    <xf numFmtId="0" fontId="4" fillId="0" borderId="1" xfId="513" applyFont="1" applyBorder="1">
      <alignment horizontal="center" vertical="center" wrapText="1"/>
      <protection locked="0"/>
    </xf>
    <xf numFmtId="3" fontId="4" fillId="0" borderId="1" xfId="158" applyNumberFormat="1" applyFont="1" applyBorder="1">
      <alignment horizontal="center" vertical="top"/>
      <protection locked="0"/>
    </xf>
    <xf numFmtId="0" fontId="1" fillId="0" borderId="1" xfId="159" applyFont="1" applyBorder="1">
      <alignment horizontal="center" vertical="top"/>
    </xf>
    <xf numFmtId="0" fontId="4" fillId="0" borderId="1" xfId="604" applyFont="1" applyBorder="1">
      <alignment horizontal="center" vertical="center" wrapText="1"/>
    </xf>
    <xf numFmtId="0" fontId="6" fillId="0" borderId="0" xfId="83" applyFont="1" applyBorder="1">
      <alignment horizontal="center" vertical="center"/>
      <protection locked="0"/>
    </xf>
    <xf numFmtId="0" fontId="1" fillId="0" borderId="1" xfId="85" applyFont="1" applyBorder="1">
      <alignment horizontal="center" vertical="center" wrapText="1"/>
      <protection locked="0"/>
    </xf>
    <xf numFmtId="0" fontId="1" fillId="0" borderId="1" xfId="93" applyFont="1" applyBorder="1">
      <alignment horizontal="center" vertical="center" wrapText="1"/>
      <protection locked="0"/>
    </xf>
    <xf numFmtId="0" fontId="1" fillId="0" borderId="1" xfId="100" applyFont="1" applyBorder="1">
      <alignment horizontal="center" vertical="center" wrapText="1"/>
      <protection locked="0"/>
    </xf>
    <xf numFmtId="0" fontId="1" fillId="0" borderId="1" xfId="101" applyFont="1" applyBorder="1">
      <alignment horizontal="center" vertical="center" wrapText="1"/>
    </xf>
    <xf numFmtId="0" fontId="1" fillId="0" borderId="1" xfId="86" applyFont="1" applyBorder="1">
      <alignment horizontal="center" vertical="center" wrapText="1"/>
    </xf>
    <xf numFmtId="0" fontId="1" fillId="0" borderId="1" xfId="94" applyFont="1" applyBorder="1">
      <alignment horizontal="center" vertical="center" wrapText="1"/>
    </xf>
    <xf numFmtId="0" fontId="1" fillId="0" borderId="1" xfId="87" applyFont="1" applyBorder="1">
      <alignment horizontal="center" vertical="center"/>
    </xf>
    <xf numFmtId="0" fontId="1" fillId="0" borderId="1" xfId="95" applyFont="1" applyBorder="1">
      <alignment horizontal="center" vertical="center"/>
    </xf>
    <xf numFmtId="0" fontId="1" fillId="0" borderId="1" xfId="193" applyFont="1" applyBorder="1">
      <alignment horizontal="center" vertical="center"/>
    </xf>
    <xf numFmtId="3" fontId="1" fillId="0" borderId="1" xfId="102" applyNumberFormat="1" applyFont="1" applyBorder="1">
      <alignment horizontal="center" vertical="center"/>
    </xf>
    <xf numFmtId="3" fontId="1" fillId="0" borderId="1" xfId="103" applyNumberFormat="1" applyFont="1" applyBorder="1">
      <alignment horizontal="center" vertical="center"/>
    </xf>
    <xf numFmtId="0" fontId="3" fillId="0" borderId="1" xfId="90" applyFont="1" applyBorder="1">
      <alignment horizontal="center" vertical="center"/>
      <protection locked="0"/>
    </xf>
    <xf numFmtId="0" fontId="3" fillId="0" borderId="1" xfId="97" applyFont="1" applyBorder="1">
      <alignment horizontal="right" vertical="center"/>
      <protection locked="0"/>
    </xf>
    <xf numFmtId="0" fontId="1" fillId="0" borderId="1" xfId="431" applyFont="1" applyBorder="1">
      <alignment horizontal="center" vertical="center"/>
      <protection locked="0"/>
    </xf>
    <xf numFmtId="0" fontId="1" fillId="0" borderId="1" xfId="113" applyFont="1" applyBorder="1">
      <alignment horizontal="center" vertical="center" wrapText="1"/>
    </xf>
    <xf numFmtId="0" fontId="1" fillId="0" borderId="1" xfId="108" applyFont="1" applyBorder="1">
      <alignment horizontal="center" vertical="center"/>
      <protection locked="0"/>
    </xf>
    <xf numFmtId="0" fontId="1" fillId="0" borderId="1" xfId="111" applyFont="1" applyBorder="1">
      <alignment horizontal="center" vertical="center" wrapText="1"/>
    </xf>
    <xf numFmtId="0" fontId="1" fillId="0" borderId="1" xfId="142" applyFont="1" applyBorder="1">
      <alignment horizontal="center" vertical="center" wrapText="1"/>
    </xf>
    <xf numFmtId="0" fontId="1" fillId="0" borderId="1" xfId="115" applyFont="1" applyBorder="1">
      <alignment horizontal="center" vertical="center" wrapText="1"/>
      <protection locked="0"/>
    </xf>
    <xf numFmtId="0" fontId="1" fillId="0" borderId="1" xfId="112" applyFont="1" applyBorder="1">
      <alignment horizontal="center" vertical="center" wrapText="1"/>
      <protection locked="0"/>
    </xf>
    <xf numFmtId="0" fontId="1" fillId="0" borderId="1" xfId="116" applyFont="1" applyBorder="1">
      <alignment horizontal="center" vertical="center"/>
      <protection locked="0"/>
    </xf>
    <xf numFmtId="0" fontId="1" fillId="0" borderId="0" xfId="661" applyFont="1" applyBorder="1">
      <alignment horizontal="right"/>
      <protection locked="0"/>
    </xf>
    <xf numFmtId="0" fontId="1" fillId="0" borderId="1" xfId="129" applyFont="1" applyBorder="1">
      <alignment horizontal="center" vertical="center" wrapText="1"/>
      <protection locked="0"/>
    </xf>
    <xf numFmtId="0" fontId="1" fillId="0" borderId="1" xfId="154" applyFont="1" applyBorder="1">
      <alignment horizontal="center" vertical="center" wrapText="1"/>
    </xf>
    <xf numFmtId="0" fontId="1" fillId="0" borderId="1" xfId="117" applyFont="1" applyBorder="1">
      <alignment horizontal="center" vertical="center"/>
      <protection locked="0"/>
    </xf>
    <xf numFmtId="3" fontId="1" fillId="0" borderId="1" xfId="118" applyNumberFormat="1" applyFont="1" applyBorder="1">
      <alignment horizontal="center" vertical="center"/>
    </xf>
    <xf numFmtId="3" fontId="1" fillId="0" borderId="1" xfId="120" applyNumberFormat="1" applyFont="1" applyBorder="1">
      <alignment horizontal="center" vertical="center"/>
    </xf>
    <xf numFmtId="0" fontId="2" fillId="0" borderId="0" xfId="68" applyFont="1" applyBorder="1">
      <alignment horizontal="center" vertical="top"/>
    </xf>
    <xf numFmtId="0" fontId="3" fillId="0" borderId="0" xfId="588" applyFont="1" applyBorder="1">
      <alignment horizontal="left" vertical="center"/>
    </xf>
    <xf numFmtId="0" fontId="29" fillId="0" borderId="0" xfId="175" applyFont="1" applyBorder="1">
      <alignment horizontal="center" vertical="center"/>
    </xf>
    <xf numFmtId="0" fontId="4" fillId="0" borderId="1" xfId="655" applyFont="1" applyBorder="1">
      <alignment horizontal="center" vertical="center"/>
    </xf>
    <xf numFmtId="0" fontId="4" fillId="0" borderId="1" xfId="662" applyFont="1" applyBorder="1">
      <alignment horizontal="center" vertical="center"/>
    </xf>
    <xf numFmtId="0" fontId="4" fillId="0" borderId="1" xfId="656" applyFont="1" applyBorder="1">
      <alignment horizontal="center" vertical="center"/>
    </xf>
    <xf numFmtId="0" fontId="4" fillId="0" borderId="1" xfId="657" applyFont="1" applyBorder="1">
      <alignment horizontal="center" vertical="center"/>
    </xf>
    <xf numFmtId="0" fontId="5" fillId="0" borderId="1" xfId="0" applyFont="1" applyBorder="1" applyAlignment="1">
      <alignment horizontal="left" vertical="center" wrapText="1"/>
    </xf>
    <xf numFmtId="49" fontId="5" fillId="0" borderId="1" xfId="50" applyNumberFormat="1" applyFont="1" applyBorder="1" applyAlignment="1">
      <alignment horizontal="center" vertical="center" wrapText="1"/>
    </xf>
  </cellXfs>
  <cellStyles count="666">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NumberStyle" xfId="49"/>
    <cellStyle name="TextStyle" xfId="50"/>
    <cellStyle name="MoneyStyle" xfId="51"/>
    <cellStyle name="TimeStyle" xfId="52"/>
    <cellStyle name="DateStyle" xfId="53"/>
    <cellStyle name="DateTimeStyle" xfId="54"/>
    <cellStyle name="PercentStyle" xfId="55"/>
    <cellStyle name="IntegralNumberStyle" xfId="56"/>
    <cellStyle name="__b-1-0" xfId="57"/>
    <cellStyle name="__b-2-0" xfId="58"/>
    <cellStyle name="__b-3-0" xfId="59"/>
    <cellStyle name="__b-4-0" xfId="60"/>
    <cellStyle name="__b-5-0" xfId="61"/>
    <cellStyle name="__b-6-0" xfId="62"/>
    <cellStyle name="__b-7-0" xfId="63"/>
    <cellStyle name="__b-8-0" xfId="64"/>
    <cellStyle name="__b-9-0" xfId="65"/>
    <cellStyle name="__b-10-0" xfId="66"/>
    <cellStyle name="__b-11-0" xfId="67"/>
    <cellStyle name="__b-12-0" xfId="68"/>
    <cellStyle name="__b-13-0" xfId="69"/>
    <cellStyle name="__b-14-0" xfId="70"/>
    <cellStyle name="__b-15-0" xfId="71"/>
    <cellStyle name="__b-16-0" xfId="72"/>
    <cellStyle name="__b-17-0" xfId="73"/>
    <cellStyle name="__b-18-0" xfId="74"/>
    <cellStyle name="__b-19-0" xfId="75"/>
    <cellStyle name="__b-20-0" xfId="76"/>
    <cellStyle name="__b-21-0" xfId="77"/>
    <cellStyle name="__b-22-0" xfId="78"/>
    <cellStyle name="__b-23-0" xfId="79"/>
    <cellStyle name="__b-24-0" xfId="80"/>
    <cellStyle name="__b-25-0" xfId="81"/>
    <cellStyle name="部门收入预算表01-2 __b-1-0" xfId="82"/>
    <cellStyle name="部门收入预算表01-2 __b-2-0" xfId="83"/>
    <cellStyle name="部门收入预算表01-2 __b-3-0" xfId="84"/>
    <cellStyle name="部门收入预算表01-2 __b-4-0" xfId="85"/>
    <cellStyle name="部门收入预算表01-2 __b-5-0" xfId="86"/>
    <cellStyle name="部门收入预算表01-2 __b-6-0" xfId="87"/>
    <cellStyle name="部门收入预算表01-2 __b-7-0" xfId="88"/>
    <cellStyle name="部门收入预算表01-2 __b-8-0" xfId="89"/>
    <cellStyle name="部门收入预算表01-2 __b-9-0" xfId="90"/>
    <cellStyle name="部门收入预算表01-2 __b-10-0" xfId="91"/>
    <cellStyle name="部门收入预算表01-2 __b-11-0" xfId="92"/>
    <cellStyle name="部门收入预算表01-2 __b-12-0" xfId="93"/>
    <cellStyle name="部门收入预算表01-2 __b-13-0" xfId="94"/>
    <cellStyle name="部门收入预算表01-2 __b-14-0" xfId="95"/>
    <cellStyle name="部门收入预算表01-2 __b-15-0" xfId="96"/>
    <cellStyle name="部门收入预算表01-2 __b-16-0" xfId="97"/>
    <cellStyle name="部门收入预算表01-2 __b-17-0" xfId="98"/>
    <cellStyle name="部门收入预算表01-2 __b-18-0" xfId="99"/>
    <cellStyle name="部门收入预算表01-2 __b-19-0" xfId="100"/>
    <cellStyle name="部门收入预算表01-2 __b-20-0" xfId="101"/>
    <cellStyle name="部门收入预算表01-2 __b-21-0" xfId="102"/>
    <cellStyle name="部门收入预算表01-2 __b-22-0" xfId="103"/>
    <cellStyle name="部门收入预算表01-2 __b-23-0" xfId="104"/>
    <cellStyle name="部门收入预算表01-2 __b-24-0" xfId="105"/>
    <cellStyle name="部门收入预算表01-2 __b-25-0" xfId="106"/>
    <cellStyle name="__b-26-0" xfId="107"/>
    <cellStyle name="__b-27-0" xfId="108"/>
    <cellStyle name="__b-28-0" xfId="109"/>
    <cellStyle name="__b-29-0" xfId="110"/>
    <cellStyle name="__b-30-0" xfId="111"/>
    <cellStyle name="__b-31-0" xfId="112"/>
    <cellStyle name="__b-32-0" xfId="113"/>
    <cellStyle name="__b-33-0" xfId="114"/>
    <cellStyle name="__b-34-0" xfId="115"/>
    <cellStyle name="__b-35-0" xfId="116"/>
    <cellStyle name="__b-36-0" xfId="117"/>
    <cellStyle name="__b-37-0" xfId="118"/>
    <cellStyle name="__b-38-0" xfId="119"/>
    <cellStyle name="__b-39-0" xfId="120"/>
    <cellStyle name="__b-40-0" xfId="121"/>
    <cellStyle name="__b-41-0" xfId="122"/>
    <cellStyle name="__b-42-0" xfId="123"/>
    <cellStyle name="__b-43-0" xfId="124"/>
    <cellStyle name="__b-44-0" xfId="125"/>
    <cellStyle name="__b-45-0" xfId="126"/>
    <cellStyle name="__b-46-0" xfId="127"/>
    <cellStyle name="__b-47-0" xfId="128"/>
    <cellStyle name="__b-48-0" xfId="129"/>
    <cellStyle name="__b-49-0" xfId="130"/>
    <cellStyle name="部门支出预算表01-03 __b-1-0" xfId="131"/>
    <cellStyle name="部门支出预算表01-03 __b-2-0" xfId="132"/>
    <cellStyle name="部门支出预算表01-03 __b-3-0" xfId="133"/>
    <cellStyle name="部门支出预算表01-03 __b-4-0" xfId="134"/>
    <cellStyle name="部门支出预算表01-03 __b-5-0" xfId="135"/>
    <cellStyle name="部门支出预算表01-03 __b-6-0" xfId="136"/>
    <cellStyle name="部门支出预算表01-03 __b-7-0" xfId="137"/>
    <cellStyle name="部门支出预算表01-03 __b-8-0" xfId="138"/>
    <cellStyle name="部门支出预算表01-03 __b-9-0" xfId="139"/>
    <cellStyle name="部门支出预算表01-03 __b-10-0" xfId="140"/>
    <cellStyle name="部门支出预算表01-03 __b-11-0" xfId="141"/>
    <cellStyle name="部门支出预算表01-03 __b-12-0" xfId="142"/>
    <cellStyle name="部门支出预算表01-03 __b-13-0" xfId="143"/>
    <cellStyle name="部门支出预算表01-03 __b-14-0" xfId="144"/>
    <cellStyle name="部门支出预算表01-03 __b-15-0" xfId="145"/>
    <cellStyle name="部门支出预算表01-03 __b-16-0" xfId="146"/>
    <cellStyle name="部门支出预算表01-03 __b-17-0" xfId="147"/>
    <cellStyle name="部门支出预算表01-03 __b-18-0" xfId="148"/>
    <cellStyle name="部门支出预算表01-03 __b-19-0" xfId="149"/>
    <cellStyle name="部门支出预算表01-03 __b-20-0" xfId="150"/>
    <cellStyle name="部门支出预算表01-03 __b-21-0" xfId="151"/>
    <cellStyle name="部门支出预算表01-03 __b-22-0" xfId="152"/>
    <cellStyle name="部门支出预算表01-03 __b-23-0" xfId="153"/>
    <cellStyle name="部门支出预算表01-03 __b-24-0" xfId="154"/>
    <cellStyle name="部门支出预算表01-03 __b-25-0" xfId="155"/>
    <cellStyle name="部门支出预算表01-03 __b-26-0" xfId="156"/>
    <cellStyle name="部门支出预算表01-03 __b-27-0" xfId="157"/>
    <cellStyle name="部门支出预算表01-03 __b-28-0" xfId="158"/>
    <cellStyle name="部门支出预算表01-03 __b-29-0" xfId="159"/>
    <cellStyle name="部门支出预算表01-03 __b-30-0" xfId="160"/>
    <cellStyle name="部门支出预算表01-03 __b-31-0" xfId="161"/>
    <cellStyle name="部门支出预算表01-03 __b-32-0" xfId="162"/>
    <cellStyle name="财政拨款收支预算总表02-1 __b-1-0" xfId="163"/>
    <cellStyle name="财政拨款收支预算总表02-1 __b-2-0" xfId="164"/>
    <cellStyle name="财政拨款收支预算总表02-1 __b-3-0" xfId="165"/>
    <cellStyle name="财政拨款收支预算总表02-1 __b-4-0" xfId="166"/>
    <cellStyle name="财政拨款收支预算总表02-1 __b-5-0" xfId="167"/>
    <cellStyle name="财政拨款收支预算总表02-1 __b-6-0" xfId="168"/>
    <cellStyle name="财政拨款收支预算总表02-1 __b-7-0" xfId="169"/>
    <cellStyle name="财政拨款收支预算总表02-1 __b-8-0" xfId="170"/>
    <cellStyle name="财政拨款收支预算总表02-1 __b-9-0" xfId="171"/>
    <cellStyle name="财政拨款收支预算总表02-1 __b-10-0" xfId="172"/>
    <cellStyle name="财政拨款收支预算总表02-1 __b-11-0" xfId="173"/>
    <cellStyle name="财政拨款收支预算总表02-1 __b-12-0" xfId="174"/>
    <cellStyle name="财政拨款收支预算总表02-1 __b-13-0" xfId="175"/>
    <cellStyle name="财政拨款收支预算总表02-1 __b-14-0" xfId="176"/>
    <cellStyle name="财政拨款收支预算总表02-1 __b-15-0" xfId="177"/>
    <cellStyle name="财政拨款收支预算总表02-1 __b-16-0" xfId="178"/>
    <cellStyle name="财政拨款收支预算总表02-1 __b-17-0" xfId="179"/>
    <cellStyle name="财政拨款收支预算总表02-1 __b-18-0" xfId="180"/>
    <cellStyle name="财政拨款收支预算总表02-1 __b-19-0" xfId="181"/>
    <cellStyle name="财政拨款收支预算总表02-1 __b-20-0" xfId="182"/>
    <cellStyle name="财政拨款收支预算总表02-1 __b-21-0" xfId="183"/>
    <cellStyle name="财政拨款收支预算总表02-1 __b-22-0" xfId="184"/>
    <cellStyle name="财政拨款收支预算总表02-1 __b-23-0" xfId="185"/>
    <cellStyle name="财政拨款收支预算总表02-1 __b-24-0" xfId="186"/>
    <cellStyle name="一般公共预算支出预算表（按功能科目分类）02-2 __b-1-0" xfId="187"/>
    <cellStyle name="一般公共预算支出预算表（按功能科目分类）02-2 __b-2-0" xfId="188"/>
    <cellStyle name="一般公共预算支出预算表（按功能科目分类）02-2 __b-3-0" xfId="189"/>
    <cellStyle name="一般公共预算支出预算表（按功能科目分类）02-2 __b-4-0" xfId="190"/>
    <cellStyle name="一般公共预算支出预算表（按功能科目分类）02-2 __b-5-0" xfId="191"/>
    <cellStyle name="一般公共预算支出预算表（按功能科目分类）02-2 __b-6-0" xfId="192"/>
    <cellStyle name="一般公共预算支出预算表（按功能科目分类）02-2 __b-7-0" xfId="193"/>
    <cellStyle name="一般公共预算支出预算表（按功能科目分类）02-2 __b-8-0" xfId="194"/>
    <cellStyle name="一般公共预算支出预算表（按功能科目分类）02-2 __b-9-0" xfId="195"/>
    <cellStyle name="一般公共预算支出预算表（按功能科目分类）02-2 __b-10-0" xfId="196"/>
    <cellStyle name="一般公共预算支出预算表（按功能科目分类）02-2 __b-11-0" xfId="197"/>
    <cellStyle name="一般公共预算支出预算表（按功能科目分类）02-2 __b-12-0" xfId="198"/>
    <cellStyle name="一般公共预算支出预算表（按功能科目分类）02-2 __b-13-0" xfId="199"/>
    <cellStyle name="一般公共预算支出预算表（按功能科目分类）02-2 __b-14-0" xfId="200"/>
    <cellStyle name="一般公共预算支出预算表（按功能科目分类）02-2 __b-15-0" xfId="201"/>
    <cellStyle name="一般公共预算支出预算表（按功能科目分类）02-2 __b-16-0" xfId="202"/>
    <cellStyle name="一般公共预算支出预算表（按功能科目分类）02-2 __b-17-0" xfId="203"/>
    <cellStyle name="一般公共预算支出预算表（按功能科目分类）02-2 __b-18-0" xfId="204"/>
    <cellStyle name="一般公共预算支出预算表（按功能科目分类）02-2 __b-19-0" xfId="205"/>
    <cellStyle name="一般公共预算支出预算表（按功能科目分类）02-2 __b-20-0" xfId="206"/>
    <cellStyle name="一般公共预算支出预算表（按功能科目分类）02-2 __b-21-0" xfId="207"/>
    <cellStyle name="一般公共预算支出预算表（按功能科目分类）02-2 __b-22-0" xfId="208"/>
    <cellStyle name="一般公共预算支出预算表（按功能科目分类）02-2 __b-23-0" xfId="209"/>
    <cellStyle name="一般公共预算支出预算表（按功能科目分类）02-2 __b-24-0" xfId="210"/>
    <cellStyle name="一般公共预算支出预算表（按功能科目分类）02-2 __b-25-0" xfId="211"/>
    <cellStyle name="一般公共预算支出预算表（按功能科目分类）02-2 __b-26-0" xfId="212"/>
    <cellStyle name="一般公共预算支出预算表（按功能科目分类）02-2 __b-27-0" xfId="213"/>
    <cellStyle name="一般公共预算支出预算表（按功能科目分类）02-2 __b-28-0" xfId="214"/>
    <cellStyle name="一般公共预算支出预算表（按经济科目分类）02-3 __b-1-0" xfId="215"/>
    <cellStyle name="一般公共预算支出预算表（按经济科目分类）02-3 __b-2-0" xfId="216"/>
    <cellStyle name="一般公共预算支出预算表（按经济科目分类）02-3 __b-3-0" xfId="217"/>
    <cellStyle name="一般公共预算支出预算表（按经济科目分类）02-3 __b-4-0" xfId="218"/>
    <cellStyle name="一般公共预算支出预算表（按经济科目分类）02-3 __b-5-0" xfId="219"/>
    <cellStyle name="一般公共预算支出预算表（按经济科目分类）02-3 __b-6-0" xfId="220"/>
    <cellStyle name="一般公共预算支出预算表（按经济科目分类）02-3 __b-7-0" xfId="221"/>
    <cellStyle name="一般公共预算支出预算表（按经济科目分类）02-3 __b-8-0" xfId="222"/>
    <cellStyle name="一般公共预算支出预算表（按经济科目分类）02-3 __b-9-0" xfId="223"/>
    <cellStyle name="一般公共预算支出预算表（按经济科目分类）02-3 __b-10-0" xfId="224"/>
    <cellStyle name="一般公共预算支出预算表（按经济科目分类）02-3 __b-11-0" xfId="225"/>
    <cellStyle name="一般公共预算支出预算表（按经济科目分类）02-3 __b-12-0" xfId="226"/>
    <cellStyle name="一般公共预算支出预算表（按经济科目分类）02-3 __b-13-0" xfId="227"/>
    <cellStyle name="一般公共预算支出预算表（按经济科目分类）02-3 __b-14-0" xfId="228"/>
    <cellStyle name="一般公共预算支出预算表（按经济科目分类）02-3 __b-15-0" xfId="229"/>
    <cellStyle name="一般公共预算支出预算表（按经济科目分类）02-3 __b-16-0" xfId="230"/>
    <cellStyle name="一般公共预算支出预算表（按经济科目分类）02-3 __b-17-0" xfId="231"/>
    <cellStyle name="一般公共预算支出预算表（按经济科目分类）02-3 __b-18-0" xfId="232"/>
    <cellStyle name="一般公共预算支出预算表（按经济科目分类）02-3 __b-19-0" xfId="233"/>
    <cellStyle name="一般公共预算支出预算表（按经济科目分类）02-3 __b-20-0" xfId="234"/>
    <cellStyle name="一般公共预算支出预算表（按经济科目分类）02-3 __b-21-0" xfId="235"/>
    <cellStyle name="一般公共预算支出预算表（按经济科目分类）02-3 __b-22-0" xfId="236"/>
    <cellStyle name="一般公共预算支出预算表（按经济科目分类）02-3 __b-23-0" xfId="237"/>
    <cellStyle name="一般公共预算支出预算表（按经济科目分类）02-3 __b-24-0" xfId="238"/>
    <cellStyle name="一般公共预算支出预算表（按经济科目分类）02-3 __b-25-0" xfId="239"/>
    <cellStyle name="一般公共预算支出预算表（按经济科目分类）02-3 __b-26-0" xfId="240"/>
    <cellStyle name="一般公共预算支出预算表（按经济科目分类）02-3 __b-27-0" xfId="241"/>
    <cellStyle name="一般公共预算支出预算表（按经济科目分类）02-3 __b-28-0" xfId="242"/>
    <cellStyle name="一般公共预算支出预算表（按经济科目分类）02-3 __b-29-0" xfId="243"/>
    <cellStyle name="一般公共预算支出预算表（按经济科目分类）02-3 __b-30-0" xfId="244"/>
    <cellStyle name="一般公共预算支出预算表（按经济科目分类）02-3 __b-31-0" xfId="245"/>
    <cellStyle name="一般公共预算支出预算表（按经济科目分类）02-3 __b-32-0" xfId="246"/>
    <cellStyle name="一般公共预算支出预算表（按经济科目分类）02-3 __b-33-0" xfId="247"/>
    <cellStyle name="一般公共预算支出预算表（按经济科目分类）02-3 __b-34-0" xfId="248"/>
    <cellStyle name="一般公共预算支出预算表（按经济科目分类）02-3 __b-35-0" xfId="249"/>
    <cellStyle name="一般公共预算支出预算表（按经济科目分类）02-3 __b-36-0" xfId="250"/>
    <cellStyle name="一般公共预算支出预算表（按经济科目分类）02-3 __b-37-0" xfId="251"/>
    <cellStyle name="一般公共预算支出预算表（按经济科目分类）02-3 __b-38-0" xfId="252"/>
    <cellStyle name="一般公共预算“三公”经费支出预算表03 __b-1-0" xfId="253"/>
    <cellStyle name="一般公共预算“三公”经费支出预算表03 __b-2-0" xfId="254"/>
    <cellStyle name="一般公共预算“三公”经费支出预算表03 __b-3-0" xfId="255"/>
    <cellStyle name="一般公共预算“三公”经费支出预算表03 __b-4-0" xfId="256"/>
    <cellStyle name="一般公共预算“三公”经费支出预算表03 __b-5-0" xfId="257"/>
    <cellStyle name="一般公共预算“三公”经费支出预算表03 __b-6-0" xfId="258"/>
    <cellStyle name="一般公共预算“三公”经费支出预算表03 __b-7-0" xfId="259"/>
    <cellStyle name="一般公共预算“三公”经费支出预算表03 __b-8-0" xfId="260"/>
    <cellStyle name="一般公共预算“三公”经费支出预算表03 __b-9-0" xfId="261"/>
    <cellStyle name="一般公共预算“三公”经费支出预算表03 __b-10-0" xfId="262"/>
    <cellStyle name="一般公共预算“三公”经费支出预算表03 __b-11-0" xfId="263"/>
    <cellStyle name="一般公共预算“三公”经费支出预算表03 __b-12-0" xfId="264"/>
    <cellStyle name="一般公共预算“三公”经费支出预算表03 __b-13-0" xfId="265"/>
    <cellStyle name="一般公共预算“三公”经费支出预算表03 __b-14-0" xfId="266"/>
    <cellStyle name="一般公共预算“三公”经费支出预算表03 __b-15-0" xfId="267"/>
    <cellStyle name="一般公共预算“三公”经费支出预算表03 __b-16-0" xfId="268"/>
    <cellStyle name="一般公共预算“三公”经费支出预算表03 __b-17-0" xfId="269"/>
    <cellStyle name="一般公共预算“三公”经费支出预算表03 __b-18-0" xfId="270"/>
    <cellStyle name="一般公共预算“三公”经费支出预算表03 __b-19-0" xfId="271"/>
    <cellStyle name="一般公共预算“三公”经费支出预算表03 __b-20-0" xfId="272"/>
    <cellStyle name="一般公共预算“三公”经费支出预算表03 __b-21-0" xfId="273"/>
    <cellStyle name="一般公共预算“三公”经费支出预算表03 __b-22-0" xfId="274"/>
    <cellStyle name="一般公共预算“三公”经费支出预算表03 __b-23-0" xfId="275"/>
    <cellStyle name="基本支出预算表（人员类.运转类公用经费项目）04 __b-1-0" xfId="276"/>
    <cellStyle name="基本支出预算表（人员类.运转类公用经费项目）04 __b-2-0" xfId="277"/>
    <cellStyle name="基本支出预算表（人员类.运转类公用经费项目）04 __b-3-0" xfId="278"/>
    <cellStyle name="基本支出预算表（人员类.运转类公用经费项目）04 __b-4-0" xfId="279"/>
    <cellStyle name="基本支出预算表（人员类.运转类公用经费项目）04 __b-5-0" xfId="280"/>
    <cellStyle name="基本支出预算表（人员类.运转类公用经费项目）04 __b-6-0" xfId="281"/>
    <cellStyle name="基本支出预算表（人员类.运转类公用经费项目）04 __b-7-0" xfId="282"/>
    <cellStyle name="基本支出预算表（人员类.运转类公用经费项目）04 __b-8-0" xfId="283"/>
    <cellStyle name="基本支出预算表（人员类.运转类公用经费项目）04 __b-9-0" xfId="284"/>
    <cellStyle name="基本支出预算表（人员类.运转类公用经费项目）04 __b-10-0" xfId="285"/>
    <cellStyle name="基本支出预算表（人员类.运转类公用经费项目）04 __b-11-0" xfId="286"/>
    <cellStyle name="基本支出预算表（人员类.运转类公用经费项目）04 __b-12-0" xfId="287"/>
    <cellStyle name="基本支出预算表（人员类.运转类公用经费项目）04 __b-13-0" xfId="288"/>
    <cellStyle name="基本支出预算表（人员类.运转类公用经费项目）04 __b-14-0" xfId="289"/>
    <cellStyle name="基本支出预算表（人员类.运转类公用经费项目）04 __b-15-0" xfId="290"/>
    <cellStyle name="基本支出预算表（人员类.运转类公用经费项目）04 __b-16-0" xfId="291"/>
    <cellStyle name="基本支出预算表（人员类.运转类公用经费项目）04 __b-17-0" xfId="292"/>
    <cellStyle name="基本支出预算表（人员类.运转类公用经费项目）04 __b-18-0" xfId="293"/>
    <cellStyle name="基本支出预算表（人员类.运转类公用经费项目）04 __b-19-0" xfId="294"/>
    <cellStyle name="基本支出预算表（人员类.运转类公用经费项目）04 __b-20-0" xfId="295"/>
    <cellStyle name="基本支出预算表（人员类.运转类公用经费项目）04 __b-21-0" xfId="296"/>
    <cellStyle name="基本支出预算表（人员类.运转类公用经费项目）04 __b-22-0" xfId="297"/>
    <cellStyle name="基本支出预算表（人员类.运转类公用经费项目）04 __b-23-0" xfId="298"/>
    <cellStyle name="基本支出预算表（人员类.运转类公用经费项目）04 __b-24-0" xfId="299"/>
    <cellStyle name="基本支出预算表（人员类.运转类公用经费项目）04 __b-25-0" xfId="300"/>
    <cellStyle name="基本支出预算表（人员类.运转类公用经费项目）04 __b-26-0" xfId="301"/>
    <cellStyle name="基本支出预算表（人员类.运转类公用经费项目）04 __b-27-0" xfId="302"/>
    <cellStyle name="基本支出预算表（人员类.运转类公用经费项目）04 __b-28-0" xfId="303"/>
    <cellStyle name="基本支出预算表（人员类.运转类公用经费项目）04 __b-29-0" xfId="304"/>
    <cellStyle name="基本支出预算表（人员类.运转类公用经费项目）04 __b-30-0" xfId="305"/>
    <cellStyle name="基本支出预算表（人员类.运转类公用经费项目）04 __b-31-0" xfId="306"/>
    <cellStyle name="基本支出预算表（人员类.运转类公用经费项目）04 __b-32-0" xfId="307"/>
    <cellStyle name="基本支出预算表（人员类.运转类公用经费项目）04 __b-33-0" xfId="308"/>
    <cellStyle name="基本支出预算表（人员类.运转类公用经费项目）04 __b-34-0" xfId="309"/>
    <cellStyle name="基本支出预算表（人员类.运转类公用经费项目）04 __b-35-0" xfId="310"/>
    <cellStyle name="基本支出预算表（人员类.运转类公用经费项目）04 __b-36-0" xfId="311"/>
    <cellStyle name="基本支出预算表（人员类.运转类公用经费项目）04 __b-37-0" xfId="312"/>
    <cellStyle name="基本支出预算表（人员类.运转类公用经费项目）04 __b-38-0" xfId="313"/>
    <cellStyle name="基本支出预算表（人员类.运转类公用经费项目）04 __b-39-0" xfId="314"/>
    <cellStyle name="基本支出预算表（人员类.运转类公用经费项目）04 __b-40-0" xfId="315"/>
    <cellStyle name="基本支出预算表（人员类.运转类公用经费项目）04 __b-41-0" xfId="316"/>
    <cellStyle name="项目支出预算表（其他运转类.特定目标类项目）05-1 __b-1-0" xfId="317"/>
    <cellStyle name="项目支出预算表（其他运转类.特定目标类项目）05-1 __b-2-0" xfId="318"/>
    <cellStyle name="项目支出预算表（其他运转类.特定目标类项目）05-1 __b-3-0" xfId="319"/>
    <cellStyle name="项目支出预算表（其他运转类.特定目标类项目）05-1 __b-4-0" xfId="320"/>
    <cellStyle name="项目支出预算表（其他运转类.特定目标类项目）05-1 __b-5-0" xfId="321"/>
    <cellStyle name="项目支出预算表（其他运转类.特定目标类项目）05-1 __b-6-0" xfId="322"/>
    <cellStyle name="项目支出预算表（其他运转类.特定目标类项目）05-1 __b-7-0" xfId="323"/>
    <cellStyle name="项目支出预算表（其他运转类.特定目标类项目）05-1 __b-8-0" xfId="324"/>
    <cellStyle name="项目支出预算表（其他运转类.特定目标类项目）05-1 __b-9-0" xfId="325"/>
    <cellStyle name="项目支出预算表（其他运转类.特定目标类项目）05-1 __b-10-0" xfId="326"/>
    <cellStyle name="项目支出预算表（其他运转类.特定目标类项目）05-1 __b-11-0" xfId="327"/>
    <cellStyle name="项目支出预算表（其他运转类.特定目标类项目）05-1 __b-12-0" xfId="328"/>
    <cellStyle name="项目支出预算表（其他运转类.特定目标类项目）05-1 __b-13-0" xfId="329"/>
    <cellStyle name="项目支出预算表（其他运转类.特定目标类项目）05-1 __b-14-0" xfId="330"/>
    <cellStyle name="项目支出预算表（其他运转类.特定目标类项目）05-1 __b-15-0" xfId="331"/>
    <cellStyle name="项目支出预算表（其他运转类.特定目标类项目）05-1 __b-16-0" xfId="332"/>
    <cellStyle name="项目支出预算表（其他运转类.特定目标类项目）05-1 __b-17-0" xfId="333"/>
    <cellStyle name="项目支出预算表（其他运转类.特定目标类项目）05-1 __b-18-0" xfId="334"/>
    <cellStyle name="项目支出预算表（其他运转类.特定目标类项目）05-1 __b-19-0" xfId="335"/>
    <cellStyle name="项目支出预算表（其他运转类.特定目标类项目）05-1 __b-20-0" xfId="336"/>
    <cellStyle name="项目支出预算表（其他运转类.特定目标类项目）05-1 __b-21-0" xfId="337"/>
    <cellStyle name="项目支出预算表（其他运转类.特定目标类项目）05-1 __b-22-0" xfId="338"/>
    <cellStyle name="项目支出预算表（其他运转类.特定目标类项目）05-1 __b-23-0" xfId="339"/>
    <cellStyle name="项目支出预算表（其他运转类.特定目标类项目）05-1 __b-24-0" xfId="340"/>
    <cellStyle name="项目支出预算表（其他运转类.特定目标类项目）05-1 __b-25-0" xfId="341"/>
    <cellStyle name="项目支出预算表（其他运转类.特定目标类项目）05-1 __b-26-0" xfId="342"/>
    <cellStyle name="项目支出预算表（其他运转类.特定目标类项目）05-1 __b-27-0" xfId="343"/>
    <cellStyle name="项目支出预算表（其他运转类.特定目标类项目）05-1 __b-28-0" xfId="344"/>
    <cellStyle name="项目支出预算表（其他运转类.特定目标类项目）05-1 __b-29-0" xfId="345"/>
    <cellStyle name="项目支出预算表（其他运转类.特定目标类项目）05-1 __b-30-0" xfId="346"/>
    <cellStyle name="项目支出预算表（其他运转类.特定目标类项目）05-1 __b-31-0" xfId="347"/>
    <cellStyle name="项目支出预算表（其他运转类.特定目标类项目）05-1 __b-32-0" xfId="348"/>
    <cellStyle name="项目支出预算表（其他运转类.特定目标类项目）05-1 __b-33-0" xfId="349"/>
    <cellStyle name="项目支出预算表（其他运转类.特定目标类项目）05-1 __b-34-0" xfId="350"/>
    <cellStyle name="项目支出预算表（其他运转类.特定目标类项目）05-1 __b-35-0" xfId="351"/>
    <cellStyle name="项目支出预算表（其他运转类.特定目标类项目）05-1 __b-36-0" xfId="352"/>
    <cellStyle name="项目支出预算表（其他运转类.特定目标类项目）05-1 __b-37-0" xfId="353"/>
    <cellStyle name="项目支出预算表（其他运转类.特定目标类项目）05-1 __b-38-0" xfId="354"/>
    <cellStyle name="项目支出预算表（其他运转类.特定目标类项目）05-1 __b-39-0" xfId="355"/>
    <cellStyle name="项目支出预算表（其他运转类.特定目标类项目）05-1 __b-40-0" xfId="356"/>
    <cellStyle name="项目支出预算表（其他运转类.特定目标类项目）05-1 __b-41-0" xfId="357"/>
    <cellStyle name="项目支出预算表（其他运转类.特定目标类项目）05-1 __b-42-0" xfId="358"/>
    <cellStyle name="项目支出预算表（其他运转类.特定目标类项目）05-1 __b-43-0" xfId="359"/>
    <cellStyle name="项目支出绩效目标表（本级下达）05-2 __b-1-0" xfId="360"/>
    <cellStyle name="项目支出绩效目标表（本级下达）05-2 __b-2-0" xfId="361"/>
    <cellStyle name="项目支出绩效目标表（本级下达）05-2 __b-3-0" xfId="362"/>
    <cellStyle name="项目支出绩效目标表（本级下达）05-2 __b-4-0" xfId="363"/>
    <cellStyle name="项目支出绩效目标表（本级下达）05-2 __b-5-0" xfId="364"/>
    <cellStyle name="项目支出绩效目标表（本级下达）05-2 __b-6-0" xfId="365"/>
    <cellStyle name="项目支出绩效目标表（本级下达）05-2 __b-7-0" xfId="366"/>
    <cellStyle name="项目支出绩效目标表（本级下达）05-2 __b-8-0" xfId="367"/>
    <cellStyle name="项目支出绩效目标表（本级下达）05-2 __b-9-0" xfId="368"/>
    <cellStyle name="项目支出绩效目标表（本级下达）05-2 __b-10-0" xfId="369"/>
    <cellStyle name="项目支出绩效目标表（本级下达）05-2 __b-11-0" xfId="370"/>
    <cellStyle name="项目支出绩效目标表（本级下达）05-2 __b-12-0" xfId="371"/>
    <cellStyle name="项目支出绩效目标表（本级下达）05-2 __b-13-0" xfId="372"/>
    <cellStyle name="项目支出绩效目标表（本级下达）05-2 __b-14-0" xfId="373"/>
    <cellStyle name="项目支出绩效目标表（本级下达）05-2 __b-15-0" xfId="374"/>
    <cellStyle name="项目支出绩效目标表（本级下达）05-2 __b-16-0" xfId="375"/>
    <cellStyle name="项目支出绩效目标表（本级下达）05-2 __b-17-0" xfId="376"/>
    <cellStyle name="项目支出绩效目标表（本级下达）05-2 __b-18-0" xfId="377"/>
    <cellStyle name="项目支出绩效目标表（另文下达）05-3 __b-1-0" xfId="378"/>
    <cellStyle name="项目支出绩效目标表（另文下达）05-3 __b-2-0" xfId="379"/>
    <cellStyle name="项目支出绩效目标表（另文下达）05-3 __b-3-0" xfId="380"/>
    <cellStyle name="项目支出绩效目标表（另文下达）05-3 __b-4-0" xfId="381"/>
    <cellStyle name="项目支出绩效目标表（另文下达）05-3 __b-5-0" xfId="382"/>
    <cellStyle name="项目支出绩效目标表（另文下达）05-3 __b-6-0" xfId="383"/>
    <cellStyle name="项目支出绩效目标表（另文下达）05-3 __b-7-0" xfId="384"/>
    <cellStyle name="项目支出绩效目标表（另文下达）05-3 __b-8-0" xfId="385"/>
    <cellStyle name="项目支出绩效目标表（另文下达）05-3 __b-9-0" xfId="386"/>
    <cellStyle name="项目支出绩效目标表（另文下达）05-3 __b-10-0" xfId="387"/>
    <cellStyle name="项目支出绩效目标表（另文下达）05-3 __b-11-0" xfId="388"/>
    <cellStyle name="项目支出绩效目标表（另文下达）05-3 __b-12-0" xfId="389"/>
    <cellStyle name="项目支出绩效目标表（另文下达）05-3 __b-13-0" xfId="390"/>
    <cellStyle name="项目支出绩效目标表（另文下达）05-3 __b-14-0" xfId="391"/>
    <cellStyle name="项目支出绩效目标表（另文下达）05-3 __b-15-0" xfId="392"/>
    <cellStyle name="项目支出绩效目标表（另文下达）05-3 __b-16-0" xfId="393"/>
    <cellStyle name="政府性基金预算支出预算表06 __b-1-0" xfId="394"/>
    <cellStyle name="政府性基金预算支出预算表06 __b-2-0" xfId="395"/>
    <cellStyle name="政府性基金预算支出预算表06 __b-3-0" xfId="396"/>
    <cellStyle name="政府性基金预算支出预算表06 __b-4-0" xfId="397"/>
    <cellStyle name="政府性基金预算支出预算表06 __b-5-0" xfId="398"/>
    <cellStyle name="政府性基金预算支出预算表06 __b-6-0" xfId="399"/>
    <cellStyle name="政府性基金预算支出预算表06 __b-7-0" xfId="400"/>
    <cellStyle name="政府性基金预算支出预算表06 __b-8-0" xfId="401"/>
    <cellStyle name="政府性基金预算支出预算表06 __b-9-0" xfId="402"/>
    <cellStyle name="政府性基金预算支出预算表06 __b-10-0" xfId="403"/>
    <cellStyle name="政府性基金预算支出预算表06 __b-11-0" xfId="404"/>
    <cellStyle name="政府性基金预算支出预算表06 __b-12-0" xfId="405"/>
    <cellStyle name="政府性基金预算支出预算表06 __b-13-0" xfId="406"/>
    <cellStyle name="政府性基金预算支出预算表06 __b-14-0" xfId="407"/>
    <cellStyle name="政府性基金预算支出预算表06 __b-15-0" xfId="408"/>
    <cellStyle name="政府性基金预算支出预算表06 __b-16-0" xfId="409"/>
    <cellStyle name="政府性基金预算支出预算表06 __b-17-0" xfId="410"/>
    <cellStyle name="政府性基金预算支出预算表06 __b-18-0" xfId="411"/>
    <cellStyle name="政府性基金预算支出预算表06 __b-19-0" xfId="412"/>
    <cellStyle name="政府性基金预算支出预算表06 __b-20-0" xfId="413"/>
    <cellStyle name="政府性基金预算支出预算表06 __b-21-0" xfId="414"/>
    <cellStyle name="政府性基金预算支出预算表06 __b-22-0" xfId="415"/>
    <cellStyle name="政府性基金预算支出预算表06 __b-23-0" xfId="416"/>
    <cellStyle name="政府性基金预算支出预算表06 __b-24-0" xfId="417"/>
    <cellStyle name="政府性基金预算支出预算表06 __b-25-0" xfId="418"/>
    <cellStyle name="政府性基金预算支出预算表06 __b-26-0" xfId="419"/>
    <cellStyle name="政府性基金预算支出预算表06 __b-27-0" xfId="420"/>
    <cellStyle name="政府性基金预算支出预算表06 __b-28-0" xfId="421"/>
    <cellStyle name="政府性基金预算支出预算表06 __b-29-0" xfId="422"/>
    <cellStyle name="政府性基金预算支出预算表06 __b-30-0" xfId="423"/>
    <cellStyle name="国有资本经营预算支出表07 __b-1-0" xfId="424"/>
    <cellStyle name="国有资本经营预算支出表07 __b-2-0" xfId="425"/>
    <cellStyle name="国有资本经营预算支出表07 __b-3-0" xfId="426"/>
    <cellStyle name="国有资本经营预算支出表07 __b-4-0" xfId="427"/>
    <cellStyle name="国有资本经营预算支出表07 __b-5-0" xfId="428"/>
    <cellStyle name="国有资本经营预算支出表07 __b-6-0" xfId="429"/>
    <cellStyle name="国有资本经营预算支出表07 __b-7-0" xfId="430"/>
    <cellStyle name="国有资本经营预算支出表07 __b-8-0" xfId="431"/>
    <cellStyle name="国有资本经营预算支出表07 __b-9-0" xfId="432"/>
    <cellStyle name="国有资本经营预算支出表07 __b-10-0" xfId="433"/>
    <cellStyle name="国有资本经营预算支出表07 __b-11-0" xfId="434"/>
    <cellStyle name="国有资本经营预算支出表07 __b-12-0" xfId="435"/>
    <cellStyle name="国有资本经营预算支出表07 __b-13-0" xfId="436"/>
    <cellStyle name="国有资本经营预算支出表07 __b-14-0" xfId="437"/>
    <cellStyle name="国有资本经营预算支出表07 __b-15-0" xfId="438"/>
    <cellStyle name="国有资本经营预算支出表07 __b-16-0" xfId="439"/>
    <cellStyle name="国有资本经营预算支出表07 __b-17-0" xfId="440"/>
    <cellStyle name="国有资本经营预算支出表07 __b-18-0" xfId="441"/>
    <cellStyle name="国有资本经营预算支出表07 __b-19-0" xfId="442"/>
    <cellStyle name="国有资本经营预算支出表07 __b-20-0" xfId="443"/>
    <cellStyle name="国有资本经营预算支出表07 __b-21-0" xfId="444"/>
    <cellStyle name="国有资本经营预算支出表07 __b-22-0" xfId="445"/>
    <cellStyle name="国有资本经营预算支出表07 __b-23-0" xfId="446"/>
    <cellStyle name="国有资本经营预算支出表07 __b-24-0" xfId="447"/>
    <cellStyle name="国有资本经营预算支出表07 __b-25-0" xfId="448"/>
    <cellStyle name="国有资本经营预算支出表07 __b-26-0" xfId="449"/>
    <cellStyle name="国有资本经营预算支出表07 __b-27-0" xfId="450"/>
    <cellStyle name="国有资本经营预算支出表07 __b-28-0" xfId="451"/>
    <cellStyle name="国有资本经营预算支出表07 __b-29-0" xfId="452"/>
    <cellStyle name="部门政府采购预算表08 __b-1-0" xfId="453"/>
    <cellStyle name="部门政府采购预算表08 __b-2-0" xfId="454"/>
    <cellStyle name="部门政府采购预算表08 __b-3-0" xfId="455"/>
    <cellStyle name="部门政府采购预算表08 __b-4-0" xfId="456"/>
    <cellStyle name="部门政府采购预算表08 __b-5-0" xfId="457"/>
    <cellStyle name="部门政府采购预算表08 __b-6-0" xfId="458"/>
    <cellStyle name="部门政府采购预算表08 __b-7-0" xfId="459"/>
    <cellStyle name="部门政府采购预算表08 __b-8-0" xfId="460"/>
    <cellStyle name="部门政府采购预算表08 __b-9-0" xfId="461"/>
    <cellStyle name="部门政府采购预算表08 __b-10-0" xfId="462"/>
    <cellStyle name="部门政府采购预算表08 __b-11-0" xfId="463"/>
    <cellStyle name="部门政府采购预算表08 __b-12-0" xfId="464"/>
    <cellStyle name="部门政府采购预算表08 __b-13-0" xfId="465"/>
    <cellStyle name="部门政府采购预算表08 __b-14-0" xfId="466"/>
    <cellStyle name="部门政府采购预算表08 __b-15-0" xfId="467"/>
    <cellStyle name="部门政府采购预算表08 __b-16-0" xfId="468"/>
    <cellStyle name="部门政府采购预算表08 __b-17-0" xfId="469"/>
    <cellStyle name="部门政府采购预算表08 __b-18-0" xfId="470"/>
    <cellStyle name="部门政府采购预算表08 __b-19-0" xfId="471"/>
    <cellStyle name="部门政府采购预算表08 __b-20-0" xfId="472"/>
    <cellStyle name="部门政府采购预算表08 __b-21-0" xfId="473"/>
    <cellStyle name="部门政府采购预算表08 __b-22-0" xfId="474"/>
    <cellStyle name="部门政府采购预算表08 __b-23-0" xfId="475"/>
    <cellStyle name="部门政府采购预算表08 __b-24-0" xfId="476"/>
    <cellStyle name="部门政府采购预算表08 __b-25-0" xfId="477"/>
    <cellStyle name="部门政府采购预算表08 __b-26-0" xfId="478"/>
    <cellStyle name="部门政府采购预算表08 __b-27-0" xfId="479"/>
    <cellStyle name="部门政府采购预算表08 __b-28-0" xfId="480"/>
    <cellStyle name="部门政府采购预算表08 __b-29-0" xfId="481"/>
    <cellStyle name="部门政府采购预算表08 __b-30-0" xfId="482"/>
    <cellStyle name="部门政府采购预算表08 __b-31-0" xfId="483"/>
    <cellStyle name="部门政府采购预算表08 __b-32-0" xfId="484"/>
    <cellStyle name="部门政府采购预算表08 __b-33-0" xfId="485"/>
    <cellStyle name="部门政府采购预算表08 __b-34-0" xfId="486"/>
    <cellStyle name="部门政府采购预算表08 __b-35-0" xfId="487"/>
    <cellStyle name="部门政府采购预算表08 __b-36-0" xfId="488"/>
    <cellStyle name="部门政府采购预算表08 __b-37-0" xfId="489"/>
    <cellStyle name="部门政府采购预算表08 __b-38-0" xfId="490"/>
    <cellStyle name="政府购买服务预算表09 __b-1-0" xfId="491"/>
    <cellStyle name="政府购买服务预算表09 __b-2-0" xfId="492"/>
    <cellStyle name="政府购买服务预算表09 __b-3-0" xfId="493"/>
    <cellStyle name="政府购买服务预算表09 __b-4-0" xfId="494"/>
    <cellStyle name="政府购买服务预算表09 __b-5-0" xfId="495"/>
    <cellStyle name="政府购买服务预算表09 __b-6-0" xfId="496"/>
    <cellStyle name="政府购买服务预算表09 __b-7-0" xfId="497"/>
    <cellStyle name="政府购买服务预算表09 __b-8-0" xfId="498"/>
    <cellStyle name="政府购买服务预算表09 __b-9-0" xfId="499"/>
    <cellStyle name="政府购买服务预算表09 __b-10-0" xfId="500"/>
    <cellStyle name="政府购买服务预算表09 __b-11-0" xfId="501"/>
    <cellStyle name="政府购买服务预算表09 __b-12-0" xfId="502"/>
    <cellStyle name="政府购买服务预算表09 __b-13-0" xfId="503"/>
    <cellStyle name="政府购买服务预算表09 __b-14-0" xfId="504"/>
    <cellStyle name="政府购买服务预算表09 __b-15-0" xfId="505"/>
    <cellStyle name="政府购买服务预算表09 __b-16-0" xfId="506"/>
    <cellStyle name="政府购买服务预算表09 __b-17-0" xfId="507"/>
    <cellStyle name="政府购买服务预算表09 __b-18-0" xfId="508"/>
    <cellStyle name="政府购买服务预算表09 __b-19-0" xfId="509"/>
    <cellStyle name="政府购买服务预算表09 __b-20-0" xfId="510"/>
    <cellStyle name="政府购买服务预算表09 __b-21-0" xfId="511"/>
    <cellStyle name="政府购买服务预算表09 __b-22-0" xfId="512"/>
    <cellStyle name="政府购买服务预算表09 __b-23-0" xfId="513"/>
    <cellStyle name="政府购买服务预算表09 __b-24-0" xfId="514"/>
    <cellStyle name="政府购买服务预算表09 __b-25-0" xfId="515"/>
    <cellStyle name="政府购买服务预算表09 __b-26-0" xfId="516"/>
    <cellStyle name="政府购买服务预算表09 __b-27-0" xfId="517"/>
    <cellStyle name="政府购买服务预算表09 __b-28-0" xfId="518"/>
    <cellStyle name="政府购买服务预算表09 __b-29-0" xfId="519"/>
    <cellStyle name="政府购买服务预算表09 __b-30-0" xfId="520"/>
    <cellStyle name="政府购买服务预算表09 __b-31-0" xfId="521"/>
    <cellStyle name="政府购买服务预算表09 __b-32-0" xfId="522"/>
    <cellStyle name="政府购买服务预算表09 __b-33-0" xfId="523"/>
    <cellStyle name="政府购买服务预算表09 __b-34-0" xfId="524"/>
    <cellStyle name="政府购买服务预算表09 __b-35-0" xfId="525"/>
    <cellStyle name="政府购买服务预算表09 __b-36-0" xfId="526"/>
    <cellStyle name="政府购买服务预算表09 __b-37-0" xfId="527"/>
    <cellStyle name="政府购买服务预算表09 __b-38-0" xfId="528"/>
    <cellStyle name="政府购买服务预算表09 __b-39-0" xfId="529"/>
    <cellStyle name="政府购买服务预算表09 __b-40-0" xfId="530"/>
    <cellStyle name="政府购买服务预算表09 __b-41-0" xfId="531"/>
    <cellStyle name="政府购买服务预算表09 __b-42-0" xfId="532"/>
    <cellStyle name="政府购买服务预算表09 __b-43-0" xfId="533"/>
    <cellStyle name="政府购买服务预算表09 __b-44-0" xfId="534"/>
    <cellStyle name="政府购买服务预算表09 __b-45-0" xfId="535"/>
    <cellStyle name="市对下转移支付预算表10-1 __b-1-0" xfId="536"/>
    <cellStyle name="市对下转移支付预算表10-1 __b-2-0" xfId="537"/>
    <cellStyle name="市对下转移支付预算表10-1 __b-3-0" xfId="538"/>
    <cellStyle name="市对下转移支付预算表10-1 __b-4-0" xfId="539"/>
    <cellStyle name="市对下转移支付预算表10-1 __b-5-0" xfId="540"/>
    <cellStyle name="市对下转移支付预算表10-1 __b-6-0" xfId="541"/>
    <cellStyle name="市对下转移支付预算表10-1 __b-7-0" xfId="542"/>
    <cellStyle name="市对下转移支付预算表10-1 __b-8-0" xfId="543"/>
    <cellStyle name="市对下转移支付预算表10-1 __b-9-0" xfId="544"/>
    <cellStyle name="市对下转移支付预算表10-1 __b-10-0" xfId="545"/>
    <cellStyle name="市对下转移支付预算表10-1 __b-11-0" xfId="546"/>
    <cellStyle name="市对下转移支付预算表10-1 __b-12-0" xfId="547"/>
    <cellStyle name="市对下转移支付预算表10-1 __b-13-0" xfId="548"/>
    <cellStyle name="市对下转移支付预算表10-1 __b-14-0" xfId="549"/>
    <cellStyle name="市对下转移支付预算表10-1 __b-15-0" xfId="550"/>
    <cellStyle name="市对下转移支付预算表10-1 __b-16-0" xfId="551"/>
    <cellStyle name="市对下转移支付预算表10-1 __b-17-0" xfId="552"/>
    <cellStyle name="市对下转移支付预算表10-1 __b-18-0" xfId="553"/>
    <cellStyle name="市对下转移支付预算表10-1 __b-19-0" xfId="554"/>
    <cellStyle name="市对下转移支付预算表10-1 __b-20-0" xfId="555"/>
    <cellStyle name="市对下转移支付预算表10-1 __b-21-0" xfId="556"/>
    <cellStyle name="市对下转移支付预算表10-1 __b-22-0" xfId="557"/>
    <cellStyle name="市对下转移支付预算表10-1 __b-23-0" xfId="558"/>
    <cellStyle name="市对下转移支付预算表10-1 __b-24-0" xfId="559"/>
    <cellStyle name="市对下转移支付预算表10-1 __b-25-0" xfId="560"/>
    <cellStyle name="市对下转移支付预算表10-1 __b-26-0" xfId="561"/>
    <cellStyle name="市对下转移支付预算表10-1 __b-27-0" xfId="562"/>
    <cellStyle name="市对下转移支付预算表10-1 __b-28-0" xfId="563"/>
    <cellStyle name="市对下转移支付预算表10-1 __b-29-0" xfId="564"/>
    <cellStyle name="市对下转移支付预算表10-1 __b-30-0" xfId="565"/>
    <cellStyle name="市对下转移支付预算表10-1 __b-31-0" xfId="566"/>
    <cellStyle name="市对下转移支付绩效目标表10-2 __b-1-0" xfId="567"/>
    <cellStyle name="市对下转移支付绩效目标表10-2 __b-2-0" xfId="568"/>
    <cellStyle name="市对下转移支付绩效目标表10-2 __b-3-0" xfId="569"/>
    <cellStyle name="市对下转移支付绩效目标表10-2 __b-4-0" xfId="570"/>
    <cellStyle name="市对下转移支付绩效目标表10-2 __b-5-0" xfId="571"/>
    <cellStyle name="市对下转移支付绩效目标表10-2 __b-6-0" xfId="572"/>
    <cellStyle name="市对下转移支付绩效目标表10-2 __b-7-0" xfId="573"/>
    <cellStyle name="市对下转移支付绩效目标表10-2 __b-8-0" xfId="574"/>
    <cellStyle name="市对下转移支付绩效目标表10-2 __b-9-0" xfId="575"/>
    <cellStyle name="市对下转移支付绩效目标表10-2 __b-10-0" xfId="576"/>
    <cellStyle name="市对下转移支付绩效目标表10-2 __b-11-0" xfId="577"/>
    <cellStyle name="市对下转移支付绩效目标表10-2 __b-12-0" xfId="578"/>
    <cellStyle name="市对下转移支付绩效目标表10-2 __b-13-0" xfId="579"/>
    <cellStyle name="市对下转移支付绩效目标表10-2 __b-14-0" xfId="580"/>
    <cellStyle name="市对下转移支付绩效目标表10-2 __b-15-0" xfId="581"/>
    <cellStyle name="市对下转移支付绩效目标表10-2 __b-16-0" xfId="582"/>
    <cellStyle name="市对下转移支付绩效目标表10-2 __b-17-0" xfId="583"/>
    <cellStyle name="市对下转移支付绩效目标表10-2 __b-18-0" xfId="584"/>
    <cellStyle name="市对下转移支付绩效目标表10-2 __b-19-0" xfId="585"/>
    <cellStyle name="新增资产配置表11 __b-1-0" xfId="586"/>
    <cellStyle name="新增资产配置表11 __b-2-0" xfId="587"/>
    <cellStyle name="新增资产配置表11 __b-3-0" xfId="588"/>
    <cellStyle name="新增资产配置表11 __b-4-0" xfId="589"/>
    <cellStyle name="新增资产配置表11 __b-5-0" xfId="590"/>
    <cellStyle name="新增资产配置表11 __b-6-0" xfId="591"/>
    <cellStyle name="新增资产配置表11 __b-7-0" xfId="592"/>
    <cellStyle name="新增资产配置表11 __b-8-0" xfId="593"/>
    <cellStyle name="新增资产配置表11 __b-9-0" xfId="594"/>
    <cellStyle name="新增资产配置表11 __b-10-0" xfId="595"/>
    <cellStyle name="新增资产配置表11 __b-11-0" xfId="596"/>
    <cellStyle name="新增资产配置表11 __b-12-0" xfId="597"/>
    <cellStyle name="新增资产配置表11 __b-13-0" xfId="598"/>
    <cellStyle name="新增资产配置表11 __b-14-0" xfId="599"/>
    <cellStyle name="新增资产配置表11 __b-15-0" xfId="600"/>
    <cellStyle name="新增资产配置表11 __b-16-0" xfId="601"/>
    <cellStyle name="新增资产配置表11 __b-17-0" xfId="602"/>
    <cellStyle name="新增资产配置表11 __b-18-0" xfId="603"/>
    <cellStyle name="新增资产配置表11 __b-19-0" xfId="604"/>
    <cellStyle name="新增资产配置表11 __b-20-0" xfId="605"/>
    <cellStyle name="上级补助项目支出预算表12 __b-1-0" xfId="606"/>
    <cellStyle name="上级补助项目支出预算表12 __b-2-0" xfId="607"/>
    <cellStyle name="上级补助项目支出预算表12 __b-3-0" xfId="608"/>
    <cellStyle name="上级补助项目支出预算表12 __b-4-0" xfId="609"/>
    <cellStyle name="上级补助项目支出预算表12 __b-5-0" xfId="610"/>
    <cellStyle name="上级补助项目支出预算表12 __b-6-0" xfId="611"/>
    <cellStyle name="上级补助项目支出预算表12 __b-7-0" xfId="612"/>
    <cellStyle name="上级补助项目支出预算表12 __b-8-0" xfId="613"/>
    <cellStyle name="上级补助项目支出预算表12 __b-9-0" xfId="614"/>
    <cellStyle name="上级补助项目支出预算表12 __b-10-0" xfId="615"/>
    <cellStyle name="上级补助项目支出预算表12 __b-11-0" xfId="616"/>
    <cellStyle name="上级补助项目支出预算表12 __b-12-0" xfId="617"/>
    <cellStyle name="上级补助项目支出预算表12 __b-13-0" xfId="618"/>
    <cellStyle name="上级补助项目支出预算表12 __b-14-0" xfId="619"/>
    <cellStyle name="上级补助项目支出预算表12 __b-15-0" xfId="620"/>
    <cellStyle name="上级补助项目支出预算表12 __b-16-0" xfId="621"/>
    <cellStyle name="上级补助项目支出预算表12 __b-17-0" xfId="622"/>
    <cellStyle name="上级补助项目支出预算表12 __b-18-0" xfId="623"/>
    <cellStyle name="上级补助项目支出预算表12 __b-19-0" xfId="624"/>
    <cellStyle name="上级补助项目支出预算表12 __b-20-0" xfId="625"/>
    <cellStyle name="上级补助项目支出预算表12 __b-21-0" xfId="626"/>
    <cellStyle name="上级补助项目支出预算表12 __b-22-0" xfId="627"/>
    <cellStyle name="上级补助项目支出预算表12 __b-23-0" xfId="628"/>
    <cellStyle name="上级补助项目支出预算表12 __b-24-0" xfId="629"/>
    <cellStyle name="上级补助项目支出预算表12 __b-25-0" xfId="630"/>
    <cellStyle name="上级补助项目支出预算表12 __b-26-0" xfId="631"/>
    <cellStyle name="上级补助项目支出预算表12 __b-27-0" xfId="632"/>
    <cellStyle name="上级补助项目支出预算表12 __b-28-0" xfId="633"/>
    <cellStyle name="上级补助项目支出预算表12 __b-29-0" xfId="634"/>
    <cellStyle name="上级补助项目支出预算表12 __b-30-0" xfId="635"/>
    <cellStyle name="部门项目中期规划预算表13 __b-1-0" xfId="636"/>
    <cellStyle name="部门项目中期规划预算表13 __b-2-0" xfId="637"/>
    <cellStyle name="部门项目中期规划预算表13 __b-3-0" xfId="638"/>
    <cellStyle name="部门项目中期规划预算表13 __b-4-0" xfId="639"/>
    <cellStyle name="部门项目中期规划预算表13 __b-5-0" xfId="640"/>
    <cellStyle name="部门项目中期规划预算表13 __b-6-0" xfId="641"/>
    <cellStyle name="部门项目中期规划预算表13 __b-7-0" xfId="642"/>
    <cellStyle name="部门项目中期规划预算表13 __b-8-0" xfId="643"/>
    <cellStyle name="部门项目中期规划预算表13 __b-9-0" xfId="644"/>
    <cellStyle name="部门项目中期规划预算表13 __b-10-0" xfId="645"/>
    <cellStyle name="部门项目中期规划预算表13 __b-11-0" xfId="646"/>
    <cellStyle name="部门项目中期规划预算表13 __b-12-0" xfId="647"/>
    <cellStyle name="部门项目中期规划预算表13 __b-13-0" xfId="648"/>
    <cellStyle name="部门项目中期规划预算表13 __b-14-0" xfId="649"/>
    <cellStyle name="部门项目中期规划预算表13 __b-15-0" xfId="650"/>
    <cellStyle name="部门项目中期规划预算表13 __b-16-0" xfId="651"/>
    <cellStyle name="部门项目中期规划预算表13 __b-17-0" xfId="652"/>
    <cellStyle name="部门项目中期规划预算表13 __b-18-0" xfId="653"/>
    <cellStyle name="部门项目中期规划预算表13 __b-19-0" xfId="654"/>
    <cellStyle name="部门项目中期规划预算表13 __b-20-0" xfId="655"/>
    <cellStyle name="部门项目中期规划预算表13 __b-21-0" xfId="656"/>
    <cellStyle name="部门项目中期规划预算表13 __b-22-0" xfId="657"/>
    <cellStyle name="部门项目中期规划预算表13 __b-23-0" xfId="658"/>
    <cellStyle name="部门项目中期规划预算表13 __b-24-0" xfId="659"/>
    <cellStyle name="部门项目中期规划预算表13 __b-25-0" xfId="660"/>
    <cellStyle name="部门项目中期规划预算表13 __b-26-0" xfId="661"/>
    <cellStyle name="部门项目中期规划预算表13 __b-27-0" xfId="662"/>
    <cellStyle name="部门项目中期规划预算表13 __b-28-0" xfId="663"/>
    <cellStyle name="部门项目中期规划预算表13 __b-29-0" xfId="664"/>
    <cellStyle name="Normal" xfId="665"/>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3" Type="http://schemas.openxmlformats.org/officeDocument/2006/relationships/sharedStrings" Target="sharedStrings.xml"/><Relationship Id="rId22" Type="http://schemas.openxmlformats.org/officeDocument/2006/relationships/styles" Target="styles.xml"/><Relationship Id="rId21" Type="http://schemas.openxmlformats.org/officeDocument/2006/relationships/theme" Target="theme/theme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Them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Right="0"/>
  </sheetPr>
  <dimension ref="A1:D38"/>
  <sheetViews>
    <sheetView tabSelected="1" topLeftCell="A12" workbookViewId="0">
      <selection activeCell="A28" sqref="A28"/>
    </sheetView>
  </sheetViews>
  <sheetFormatPr defaultColWidth="8" defaultRowHeight="14.25" customHeight="1" outlineLevelCol="3"/>
  <cols>
    <col min="1" max="1" width="39.575" customWidth="1"/>
    <col min="2" max="2" width="43.1416666666667" customWidth="1"/>
    <col min="3" max="3" width="39.7083333333333" customWidth="1"/>
    <col min="4" max="4" width="42.7083333333333" customWidth="1"/>
  </cols>
  <sheetData>
    <row r="1" ht="13.5" customHeight="1" spans="4:4">
      <c r="D1" s="104" t="s">
        <v>0</v>
      </c>
    </row>
    <row r="2" ht="36" customHeight="1" spans="1:4">
      <c r="A2" s="123" t="s">
        <v>1</v>
      </c>
      <c r="B2" s="280"/>
      <c r="C2" s="280"/>
      <c r="D2" s="280"/>
    </row>
    <row r="3" ht="21" customHeight="1" spans="1:4">
      <c r="A3" s="281" t="str">
        <f>"单位名称："&amp;"师宗县民政局"</f>
        <v>单位名称：师宗县民政局</v>
      </c>
      <c r="B3" s="282"/>
      <c r="C3" s="282"/>
      <c r="D3" s="104" t="str">
        <f>"单位："&amp;"元"</f>
        <v>单位：元</v>
      </c>
    </row>
    <row r="4" ht="19.5" customHeight="1" spans="1:4">
      <c r="A4" s="283" t="s">
        <v>2</v>
      </c>
      <c r="B4" s="284"/>
      <c r="C4" s="283" t="s">
        <v>3</v>
      </c>
      <c r="D4" s="284"/>
    </row>
    <row r="5" ht="19.5" customHeight="1" spans="1:4">
      <c r="A5" s="285" t="s">
        <v>4</v>
      </c>
      <c r="B5" s="285" t="s">
        <v>5</v>
      </c>
      <c r="C5" s="285" t="s">
        <v>6</v>
      </c>
      <c r="D5" s="285" t="s">
        <v>5</v>
      </c>
    </row>
    <row r="6" ht="19.5" customHeight="1" spans="1:4">
      <c r="A6" s="286"/>
      <c r="B6" s="286"/>
      <c r="C6" s="286"/>
      <c r="D6" s="286"/>
    </row>
    <row r="7" ht="20.25" customHeight="1" spans="1:4">
      <c r="A7" s="13" t="s">
        <v>7</v>
      </c>
      <c r="B7" s="15">
        <v>25791803.97</v>
      </c>
      <c r="C7" s="287" t="str">
        <f>"一"&amp;"、"&amp;"一般公共服务支出"</f>
        <v>一、一般公共服务支出</v>
      </c>
      <c r="D7" s="15"/>
    </row>
    <row r="8" ht="20.25" customHeight="1" spans="1:4">
      <c r="A8" s="13" t="s">
        <v>8</v>
      </c>
      <c r="B8" s="15"/>
      <c r="C8" s="287" t="str">
        <f>"二"&amp;"、"&amp;"外交支出"</f>
        <v>二、外交支出</v>
      </c>
      <c r="D8" s="15"/>
    </row>
    <row r="9" ht="20.25" customHeight="1" spans="1:4">
      <c r="A9" s="13" t="s">
        <v>9</v>
      </c>
      <c r="B9" s="15"/>
      <c r="C9" s="287" t="str">
        <f>"三"&amp;"、"&amp;"国防支出"</f>
        <v>三、国防支出</v>
      </c>
      <c r="D9" s="15"/>
    </row>
    <row r="10" ht="20.25" customHeight="1" spans="1:4">
      <c r="A10" s="13" t="s">
        <v>10</v>
      </c>
      <c r="B10" s="15"/>
      <c r="C10" s="287" t="str">
        <f>"四"&amp;"、"&amp;"公共安全支出"</f>
        <v>四、公共安全支出</v>
      </c>
      <c r="D10" s="15"/>
    </row>
    <row r="11" ht="20.25" customHeight="1" spans="1:4">
      <c r="A11" s="13" t="s">
        <v>11</v>
      </c>
      <c r="B11" s="15"/>
      <c r="C11" s="287" t="str">
        <f>"五"&amp;"、"&amp;"教育支出"</f>
        <v>五、教育支出</v>
      </c>
      <c r="D11" s="15"/>
    </row>
    <row r="12" ht="20.25" customHeight="1" spans="1:4">
      <c r="A12" s="13" t="s">
        <v>12</v>
      </c>
      <c r="B12" s="15"/>
      <c r="C12" s="287" t="str">
        <f>"六"&amp;"、"&amp;"科学技术支出"</f>
        <v>六、科学技术支出</v>
      </c>
      <c r="D12" s="15"/>
    </row>
    <row r="13" ht="20.25" customHeight="1" spans="1:4">
      <c r="A13" s="13" t="s">
        <v>13</v>
      </c>
      <c r="B13" s="15"/>
      <c r="C13" s="287" t="str">
        <f>"七"&amp;"、"&amp;"文化旅游体育与传媒支出"</f>
        <v>七、文化旅游体育与传媒支出</v>
      </c>
      <c r="D13" s="15"/>
    </row>
    <row r="14" ht="20.25" customHeight="1" spans="1:4">
      <c r="A14" s="13" t="s">
        <v>14</v>
      </c>
      <c r="B14" s="15"/>
      <c r="C14" s="287" t="str">
        <f>"八"&amp;"、"&amp;"社会保障和就业支出"</f>
        <v>八、社会保障和就业支出</v>
      </c>
      <c r="D14" s="15">
        <v>25247498.5</v>
      </c>
    </row>
    <row r="15" ht="20.25" customHeight="1" spans="1:4">
      <c r="A15" s="13" t="s">
        <v>15</v>
      </c>
      <c r="B15" s="15"/>
      <c r="C15" s="287" t="str">
        <f>"九"&amp;"、"&amp;"社会保险基金支出"</f>
        <v>九、社会保险基金支出</v>
      </c>
      <c r="D15" s="15"/>
    </row>
    <row r="16" ht="20.25" customHeight="1" spans="1:4">
      <c r="A16" s="13" t="s">
        <v>16</v>
      </c>
      <c r="B16" s="15"/>
      <c r="C16" s="287" t="str">
        <f>"十"&amp;"、"&amp;"卫生健康支出"</f>
        <v>十、卫生健康支出</v>
      </c>
      <c r="D16" s="15">
        <v>221660.51</v>
      </c>
    </row>
    <row r="17" ht="20.25" customHeight="1" spans="1:4">
      <c r="A17" s="13"/>
      <c r="B17" s="15"/>
      <c r="C17" s="287" t="str">
        <f>"十一"&amp;"、"&amp;"节能环保支出"</f>
        <v>十一、节能环保支出</v>
      </c>
      <c r="D17" s="15"/>
    </row>
    <row r="18" ht="20.25" customHeight="1" spans="1:4">
      <c r="A18" s="13"/>
      <c r="B18" s="13"/>
      <c r="C18" s="287" t="str">
        <f>"十二"&amp;"、"&amp;"城乡社区支出"</f>
        <v>十二、城乡社区支出</v>
      </c>
      <c r="D18" s="15"/>
    </row>
    <row r="19" ht="20.25" customHeight="1" spans="1:4">
      <c r="A19" s="13"/>
      <c r="B19" s="13"/>
      <c r="C19" s="287" t="str">
        <f>"十三"&amp;"、"&amp;"农林水支出"</f>
        <v>十三、农林水支出</v>
      </c>
      <c r="D19" s="15"/>
    </row>
    <row r="20" ht="20.25" customHeight="1" spans="1:4">
      <c r="A20" s="13"/>
      <c r="B20" s="13"/>
      <c r="C20" s="287" t="str">
        <f>"十四"&amp;"、"&amp;"交通运输支出"</f>
        <v>十四、交通运输支出</v>
      </c>
      <c r="D20" s="15"/>
    </row>
    <row r="21" ht="20.25" customHeight="1" spans="1:4">
      <c r="A21" s="13"/>
      <c r="B21" s="13"/>
      <c r="C21" s="287" t="str">
        <f>"十五"&amp;"、"&amp;"资源勘探工业信息等支出"</f>
        <v>十五、资源勘探工业信息等支出</v>
      </c>
      <c r="D21" s="15"/>
    </row>
    <row r="22" ht="20.25" customHeight="1" spans="1:4">
      <c r="A22" s="13"/>
      <c r="B22" s="13"/>
      <c r="C22" s="287" t="str">
        <f>"十六"&amp;"、"&amp;"商业服务业等支出"</f>
        <v>十六、商业服务业等支出</v>
      </c>
      <c r="D22" s="15"/>
    </row>
    <row r="23" ht="20.25" customHeight="1" spans="1:4">
      <c r="A23" s="13"/>
      <c r="B23" s="13"/>
      <c r="C23" s="287" t="str">
        <f>"十七"&amp;"、"&amp;"金融支出"</f>
        <v>十七、金融支出</v>
      </c>
      <c r="D23" s="15"/>
    </row>
    <row r="24" ht="20.25" customHeight="1" spans="1:4">
      <c r="A24" s="13"/>
      <c r="B24" s="13"/>
      <c r="C24" s="287" t="str">
        <f>"十八"&amp;"、"&amp;"援助其他地区支出"</f>
        <v>十八、援助其他地区支出</v>
      </c>
      <c r="D24" s="15"/>
    </row>
    <row r="25" ht="20.25" customHeight="1" spans="1:4">
      <c r="A25" s="13"/>
      <c r="B25" s="13"/>
      <c r="C25" s="287" t="str">
        <f>"十九"&amp;"、"&amp;"自然资源海洋气象等支出"</f>
        <v>十九、自然资源海洋气象等支出</v>
      </c>
      <c r="D25" s="15"/>
    </row>
    <row r="26" ht="20.25" customHeight="1" spans="1:4">
      <c r="A26" s="13"/>
      <c r="B26" s="13"/>
      <c r="C26" s="287" t="str">
        <f>"二十"&amp;"、"&amp;"住房保障支出"</f>
        <v>二十、住房保障支出</v>
      </c>
      <c r="D26" s="15">
        <v>322644.96</v>
      </c>
    </row>
    <row r="27" ht="20.25" customHeight="1" spans="1:4">
      <c r="A27" s="13"/>
      <c r="B27" s="13"/>
      <c r="C27" s="287" t="str">
        <f>"二十一"&amp;"、"&amp;"粮油物资储备支出"</f>
        <v>二十一、粮油物资储备支出</v>
      </c>
      <c r="D27" s="15"/>
    </row>
    <row r="28" ht="20.25" customHeight="1" spans="1:4">
      <c r="A28" s="13"/>
      <c r="B28" s="13"/>
      <c r="C28" s="287" t="str">
        <f>"二十二"&amp;"、"&amp;"灾害防治及应急管理支出"</f>
        <v>二十二、灾害防治及应急管理支出</v>
      </c>
      <c r="D28" s="15"/>
    </row>
    <row r="29" ht="20.25" customHeight="1" spans="1:4">
      <c r="A29" s="13"/>
      <c r="B29" s="13"/>
      <c r="C29" s="287" t="str">
        <f>"二十三"&amp;"、"&amp;"预备费"</f>
        <v>二十三、预备费</v>
      </c>
      <c r="D29" s="15"/>
    </row>
    <row r="30" ht="20.25" customHeight="1" spans="1:4">
      <c r="A30" s="13"/>
      <c r="B30" s="13"/>
      <c r="C30" s="287" t="str">
        <f>"二十四"&amp;"、"&amp;"其他支出"</f>
        <v>二十四、其他支出</v>
      </c>
      <c r="D30" s="15"/>
    </row>
    <row r="31" ht="20.25" customHeight="1" spans="1:4">
      <c r="A31" s="13"/>
      <c r="B31" s="13"/>
      <c r="C31" s="287" t="str">
        <f>"二十五"&amp;"、"&amp;"转移性支出"</f>
        <v>二十五、转移性支出</v>
      </c>
      <c r="D31" s="15"/>
    </row>
    <row r="32" ht="20.25" customHeight="1" spans="1:4">
      <c r="A32" s="13"/>
      <c r="B32" s="13"/>
      <c r="C32" s="287" t="str">
        <f>"二十六"&amp;"、"&amp;"债务还本支出"</f>
        <v>二十六、债务还本支出</v>
      </c>
      <c r="D32" s="15"/>
    </row>
    <row r="33" ht="20.25" customHeight="1" spans="1:4">
      <c r="A33" s="13"/>
      <c r="B33" s="13"/>
      <c r="C33" s="287" t="str">
        <f>"二十七"&amp;"、"&amp;"债务付息支出"</f>
        <v>二十七、债务付息支出</v>
      </c>
      <c r="D33" s="15"/>
    </row>
    <row r="34" ht="20.25" customHeight="1" spans="1:4">
      <c r="A34" s="13"/>
      <c r="B34" s="13"/>
      <c r="C34" s="287" t="str">
        <f>"二十八"&amp;"、"&amp;"债务发行费用支出"</f>
        <v>二十八、债务发行费用支出</v>
      </c>
      <c r="D34" s="15"/>
    </row>
    <row r="35" ht="20.25" customHeight="1" spans="1:4">
      <c r="A35" s="13"/>
      <c r="B35" s="13"/>
      <c r="C35" s="287" t="str">
        <f>"二十九"&amp;"、"&amp;"抗疫特别国债安排的支出"</f>
        <v>二十九、抗疫特别国债安排的支出</v>
      </c>
      <c r="D35" s="15"/>
    </row>
    <row r="36" ht="20.25" customHeight="1" spans="1:4">
      <c r="A36" s="288" t="s">
        <v>17</v>
      </c>
      <c r="B36" s="15">
        <v>25791803.97</v>
      </c>
      <c r="C36" s="288" t="s">
        <v>18</v>
      </c>
      <c r="D36" s="15">
        <v>25791803.97</v>
      </c>
    </row>
    <row r="37" ht="20.25" customHeight="1" spans="1:4">
      <c r="A37" s="13" t="s">
        <v>19</v>
      </c>
      <c r="B37" s="15"/>
      <c r="C37" s="13" t="s">
        <v>20</v>
      </c>
      <c r="D37" s="15"/>
    </row>
    <row r="38" ht="20.25" customHeight="1" spans="1:4">
      <c r="A38" s="288" t="s">
        <v>21</v>
      </c>
      <c r="B38" s="15">
        <v>25791803.97</v>
      </c>
      <c r="C38" s="288" t="s">
        <v>22</v>
      </c>
      <c r="D38" s="15">
        <v>25791803.97</v>
      </c>
    </row>
  </sheetData>
  <mergeCells count="8">
    <mergeCell ref="A2:D2"/>
    <mergeCell ref="A3:B3"/>
    <mergeCell ref="A4:B4"/>
    <mergeCell ref="C4:D4"/>
    <mergeCell ref="A5:A6"/>
    <mergeCell ref="B5:B6"/>
    <mergeCell ref="C5:C6"/>
    <mergeCell ref="D5:D6"/>
  </mergeCells>
  <pageMargins left="0.554861111111111" right="0.554861111111111" top="0.2125" bottom="0.409027777777778" header="0.5" footer="0.5"/>
  <pageSetup paperSize="9" scale="70" fitToWidth="0" fitToHeight="0" orientation="landscape" horizontalDpi="6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Right="0"/>
    <pageSetUpPr fitToPage="1"/>
  </sheetPr>
  <dimension ref="A1:K37"/>
  <sheetViews>
    <sheetView topLeftCell="A11" workbookViewId="0">
      <selection activeCell="C11" sqref="C11:C21"/>
    </sheetView>
  </sheetViews>
  <sheetFormatPr defaultColWidth="9.14166666666667" defaultRowHeight="12" customHeight="1"/>
  <cols>
    <col min="1" max="1" width="30.025" customWidth="1"/>
    <col min="2" max="2" width="29" customWidth="1"/>
    <col min="3" max="3" width="23.85" customWidth="1"/>
    <col min="4" max="4" width="20.575" customWidth="1"/>
    <col min="5" max="5" width="20.1416666666667" customWidth="1"/>
    <col min="6" max="6" width="19.85" customWidth="1"/>
    <col min="7" max="7" width="9.85" customWidth="1"/>
    <col min="8" max="8" width="19" customWidth="1"/>
    <col min="9" max="9" width="12.575" customWidth="1"/>
    <col min="10" max="10" width="12.2833333333333" customWidth="1"/>
    <col min="11" max="11" width="15.7083333333333" customWidth="1"/>
  </cols>
  <sheetData>
    <row r="1" customHeight="1" spans="11:11">
      <c r="K1" s="53" t="s">
        <v>330</v>
      </c>
    </row>
    <row r="2" ht="28.5" customHeight="1" spans="2:11">
      <c r="B2" s="49" t="s">
        <v>331</v>
      </c>
      <c r="C2" s="3"/>
      <c r="D2" s="3"/>
      <c r="E2" s="3"/>
      <c r="F2" s="3"/>
      <c r="G2" s="50"/>
      <c r="H2" s="3"/>
      <c r="I2" s="50"/>
      <c r="J2" s="50"/>
      <c r="K2" s="3"/>
    </row>
    <row r="3" ht="17.25" customHeight="1" spans="1:2">
      <c r="A3" t="str">
        <f>"单位名称："&amp;"师宗县民政局"</f>
        <v>单位名称：师宗县民政局</v>
      </c>
      <c r="B3" s="4"/>
    </row>
    <row r="4" ht="44.25" customHeight="1" spans="1:11">
      <c r="A4" s="133" t="s">
        <v>259</v>
      </c>
      <c r="B4" s="46" t="s">
        <v>332</v>
      </c>
      <c r="C4" s="46" t="s">
        <v>333</v>
      </c>
      <c r="D4" s="46" t="s">
        <v>334</v>
      </c>
      <c r="E4" s="46" t="s">
        <v>335</v>
      </c>
      <c r="F4" s="46" t="s">
        <v>336</v>
      </c>
      <c r="G4" s="51" t="s">
        <v>337</v>
      </c>
      <c r="H4" s="46" t="s">
        <v>338</v>
      </c>
      <c r="I4" s="51" t="s">
        <v>339</v>
      </c>
      <c r="J4" s="51" t="s">
        <v>340</v>
      </c>
      <c r="K4" s="46" t="s">
        <v>341</v>
      </c>
    </row>
    <row r="5" ht="18.75" customHeight="1" spans="1:11">
      <c r="A5" s="134">
        <v>1</v>
      </c>
      <c r="B5" s="135">
        <v>2</v>
      </c>
      <c r="C5" s="135">
        <v>3</v>
      </c>
      <c r="D5" s="135">
        <v>4</v>
      </c>
      <c r="E5" s="135">
        <v>5</v>
      </c>
      <c r="F5" s="135">
        <v>6</v>
      </c>
      <c r="G5" s="136">
        <v>7</v>
      </c>
      <c r="H5" s="135">
        <v>8</v>
      </c>
      <c r="I5" s="136">
        <v>9</v>
      </c>
      <c r="J5" s="136">
        <v>10</v>
      </c>
      <c r="K5" s="135">
        <v>11</v>
      </c>
    </row>
    <row r="6" ht="21.75" customHeight="1" spans="1:11">
      <c r="A6" s="14"/>
      <c r="B6" s="13" t="s">
        <v>42</v>
      </c>
      <c r="C6" s="14"/>
      <c r="D6" s="14"/>
      <c r="E6" s="14"/>
      <c r="F6" s="14"/>
      <c r="G6" s="14"/>
      <c r="H6" s="14"/>
      <c r="I6" s="14"/>
      <c r="J6" s="14"/>
      <c r="K6" s="14"/>
    </row>
    <row r="7" ht="19.5" customHeight="1" spans="1:11">
      <c r="A7" s="137"/>
      <c r="B7" s="138" t="s">
        <v>42</v>
      </c>
      <c r="C7" s="13"/>
      <c r="D7" s="13"/>
      <c r="E7" s="13"/>
      <c r="F7" s="13"/>
      <c r="G7" s="13"/>
      <c r="H7" s="13"/>
      <c r="I7" s="13"/>
      <c r="J7" s="13"/>
      <c r="K7" s="13"/>
    </row>
    <row r="8" ht="19.5" customHeight="1" spans="1:11">
      <c r="A8" s="137" t="s">
        <v>342</v>
      </c>
      <c r="B8" s="13" t="s">
        <v>343</v>
      </c>
      <c r="C8" s="13" t="s">
        <v>344</v>
      </c>
      <c r="D8" s="13" t="s">
        <v>345</v>
      </c>
      <c r="E8" s="13" t="s">
        <v>346</v>
      </c>
      <c r="F8" s="13" t="s">
        <v>347</v>
      </c>
      <c r="G8" s="13" t="s">
        <v>348</v>
      </c>
      <c r="H8" s="13" t="s">
        <v>349</v>
      </c>
      <c r="I8" s="13" t="s">
        <v>350</v>
      </c>
      <c r="J8" s="13" t="s">
        <v>351</v>
      </c>
      <c r="K8" s="13" t="s">
        <v>352</v>
      </c>
    </row>
    <row r="9" ht="19.5" customHeight="1" spans="1:11">
      <c r="A9" s="137" t="s">
        <v>342</v>
      </c>
      <c r="B9" s="13" t="s">
        <v>343</v>
      </c>
      <c r="C9" s="13" t="s">
        <v>344</v>
      </c>
      <c r="D9" s="13" t="s">
        <v>353</v>
      </c>
      <c r="E9" s="13" t="s">
        <v>354</v>
      </c>
      <c r="F9" s="13" t="s">
        <v>355</v>
      </c>
      <c r="G9" s="13" t="s">
        <v>356</v>
      </c>
      <c r="H9" s="13" t="s">
        <v>357</v>
      </c>
      <c r="I9" s="13" t="s">
        <v>358</v>
      </c>
      <c r="J9" s="13" t="s">
        <v>351</v>
      </c>
      <c r="K9" s="13" t="s">
        <v>359</v>
      </c>
    </row>
    <row r="10" ht="19.5" customHeight="1" spans="1:11">
      <c r="A10" s="137" t="s">
        <v>342</v>
      </c>
      <c r="B10" s="13" t="s">
        <v>343</v>
      </c>
      <c r="C10" s="13" t="s">
        <v>344</v>
      </c>
      <c r="D10" s="13" t="s">
        <v>360</v>
      </c>
      <c r="E10" s="13" t="s">
        <v>361</v>
      </c>
      <c r="F10" s="13" t="s">
        <v>362</v>
      </c>
      <c r="G10" s="13" t="s">
        <v>356</v>
      </c>
      <c r="H10" s="13" t="s">
        <v>363</v>
      </c>
      <c r="I10" s="13" t="s">
        <v>358</v>
      </c>
      <c r="J10" s="13" t="s">
        <v>351</v>
      </c>
      <c r="K10" s="13" t="s">
        <v>364</v>
      </c>
    </row>
    <row r="11" ht="19.5" customHeight="1" spans="1:11">
      <c r="A11" s="137" t="s">
        <v>320</v>
      </c>
      <c r="B11" s="13" t="s">
        <v>319</v>
      </c>
      <c r="C11" s="13" t="s">
        <v>365</v>
      </c>
      <c r="D11" s="13" t="s">
        <v>345</v>
      </c>
      <c r="E11" s="13" t="s">
        <v>366</v>
      </c>
      <c r="F11" s="13" t="s">
        <v>367</v>
      </c>
      <c r="G11" s="13" t="s">
        <v>348</v>
      </c>
      <c r="H11" s="13" t="s">
        <v>368</v>
      </c>
      <c r="I11" s="13" t="s">
        <v>369</v>
      </c>
      <c r="J11" s="13" t="s">
        <v>351</v>
      </c>
      <c r="K11" s="13" t="s">
        <v>370</v>
      </c>
    </row>
    <row r="12" ht="19.5" customHeight="1" spans="1:11">
      <c r="A12" s="137" t="s">
        <v>320</v>
      </c>
      <c r="B12" s="13" t="s">
        <v>319</v>
      </c>
      <c r="C12" s="13" t="s">
        <v>365</v>
      </c>
      <c r="D12" s="13" t="s">
        <v>345</v>
      </c>
      <c r="E12" s="13" t="s">
        <v>366</v>
      </c>
      <c r="F12" s="13" t="s">
        <v>371</v>
      </c>
      <c r="G12" s="13" t="s">
        <v>356</v>
      </c>
      <c r="H12" s="13" t="s">
        <v>372</v>
      </c>
      <c r="I12" s="13" t="s">
        <v>358</v>
      </c>
      <c r="J12" s="13" t="s">
        <v>351</v>
      </c>
      <c r="K12" s="13" t="s">
        <v>373</v>
      </c>
    </row>
    <row r="13" ht="19.5" customHeight="1" spans="1:11">
      <c r="A13" s="137" t="s">
        <v>320</v>
      </c>
      <c r="B13" s="13" t="s">
        <v>319</v>
      </c>
      <c r="C13" s="13" t="s">
        <v>365</v>
      </c>
      <c r="D13" s="13" t="s">
        <v>345</v>
      </c>
      <c r="E13" s="13" t="s">
        <v>366</v>
      </c>
      <c r="F13" s="13" t="s">
        <v>374</v>
      </c>
      <c r="G13" s="13" t="s">
        <v>348</v>
      </c>
      <c r="H13" s="13" t="s">
        <v>375</v>
      </c>
      <c r="I13" s="13" t="s">
        <v>369</v>
      </c>
      <c r="J13" s="13" t="s">
        <v>351</v>
      </c>
      <c r="K13" s="13" t="s">
        <v>376</v>
      </c>
    </row>
    <row r="14" ht="19.5" customHeight="1" spans="1:11">
      <c r="A14" s="137" t="s">
        <v>320</v>
      </c>
      <c r="B14" s="13" t="s">
        <v>319</v>
      </c>
      <c r="C14" s="13" t="s">
        <v>365</v>
      </c>
      <c r="D14" s="13" t="s">
        <v>345</v>
      </c>
      <c r="E14" s="13" t="s">
        <v>377</v>
      </c>
      <c r="F14" s="13" t="s">
        <v>378</v>
      </c>
      <c r="G14" s="13" t="s">
        <v>348</v>
      </c>
      <c r="H14" s="13" t="s">
        <v>357</v>
      </c>
      <c r="I14" s="13" t="s">
        <v>358</v>
      </c>
      <c r="J14" s="13" t="s">
        <v>351</v>
      </c>
      <c r="K14" s="13" t="s">
        <v>379</v>
      </c>
    </row>
    <row r="15" ht="19.5" customHeight="1" spans="1:11">
      <c r="A15" s="137" t="s">
        <v>320</v>
      </c>
      <c r="B15" s="13" t="s">
        <v>319</v>
      </c>
      <c r="C15" s="13" t="s">
        <v>365</v>
      </c>
      <c r="D15" s="13" t="s">
        <v>345</v>
      </c>
      <c r="E15" s="13" t="s">
        <v>377</v>
      </c>
      <c r="F15" s="13" t="s">
        <v>380</v>
      </c>
      <c r="G15" s="13" t="s">
        <v>348</v>
      </c>
      <c r="H15" s="13" t="s">
        <v>381</v>
      </c>
      <c r="I15" s="13" t="s">
        <v>358</v>
      </c>
      <c r="J15" s="13" t="s">
        <v>351</v>
      </c>
      <c r="K15" s="13" t="s">
        <v>382</v>
      </c>
    </row>
    <row r="16" ht="19.5" customHeight="1" spans="1:11">
      <c r="A16" s="137" t="s">
        <v>320</v>
      </c>
      <c r="B16" s="13" t="s">
        <v>319</v>
      </c>
      <c r="C16" s="13" t="s">
        <v>365</v>
      </c>
      <c r="D16" s="13" t="s">
        <v>345</v>
      </c>
      <c r="E16" s="13" t="s">
        <v>377</v>
      </c>
      <c r="F16" s="13" t="s">
        <v>383</v>
      </c>
      <c r="G16" s="13" t="s">
        <v>348</v>
      </c>
      <c r="H16" s="13" t="s">
        <v>372</v>
      </c>
      <c r="I16" s="13" t="s">
        <v>358</v>
      </c>
      <c r="J16" s="13" t="s">
        <v>351</v>
      </c>
      <c r="K16" s="13" t="s">
        <v>384</v>
      </c>
    </row>
    <row r="17" ht="19.5" customHeight="1" spans="1:11">
      <c r="A17" s="137" t="s">
        <v>320</v>
      </c>
      <c r="B17" s="13" t="s">
        <v>319</v>
      </c>
      <c r="C17" s="13" t="s">
        <v>365</v>
      </c>
      <c r="D17" s="13" t="s">
        <v>345</v>
      </c>
      <c r="E17" s="13" t="s">
        <v>377</v>
      </c>
      <c r="F17" s="13" t="s">
        <v>385</v>
      </c>
      <c r="G17" s="13" t="s">
        <v>348</v>
      </c>
      <c r="H17" s="13" t="s">
        <v>386</v>
      </c>
      <c r="I17" s="13" t="s">
        <v>387</v>
      </c>
      <c r="J17" s="13" t="s">
        <v>351</v>
      </c>
      <c r="K17" s="13" t="s">
        <v>388</v>
      </c>
    </row>
    <row r="18" ht="19.5" customHeight="1" spans="1:11">
      <c r="A18" s="137" t="s">
        <v>320</v>
      </c>
      <c r="B18" s="13" t="s">
        <v>319</v>
      </c>
      <c r="C18" s="13" t="s">
        <v>365</v>
      </c>
      <c r="D18" s="13" t="s">
        <v>345</v>
      </c>
      <c r="E18" s="13" t="s">
        <v>346</v>
      </c>
      <c r="F18" s="13" t="s">
        <v>389</v>
      </c>
      <c r="G18" s="13" t="s">
        <v>348</v>
      </c>
      <c r="H18" s="13" t="s">
        <v>390</v>
      </c>
      <c r="I18" s="13" t="s">
        <v>391</v>
      </c>
      <c r="J18" s="13" t="s">
        <v>351</v>
      </c>
      <c r="K18" s="13" t="s">
        <v>392</v>
      </c>
    </row>
    <row r="19" ht="19.5" customHeight="1" spans="1:11">
      <c r="A19" s="137" t="s">
        <v>320</v>
      </c>
      <c r="B19" s="13" t="s">
        <v>319</v>
      </c>
      <c r="C19" s="13" t="s">
        <v>365</v>
      </c>
      <c r="D19" s="13" t="s">
        <v>353</v>
      </c>
      <c r="E19" s="13" t="s">
        <v>354</v>
      </c>
      <c r="F19" s="13" t="s">
        <v>393</v>
      </c>
      <c r="G19" s="13" t="s">
        <v>356</v>
      </c>
      <c r="H19" s="13" t="s">
        <v>363</v>
      </c>
      <c r="I19" s="13" t="s">
        <v>358</v>
      </c>
      <c r="J19" s="13" t="s">
        <v>351</v>
      </c>
      <c r="K19" s="13" t="s">
        <v>394</v>
      </c>
    </row>
    <row r="20" ht="19.5" customHeight="1" spans="1:11">
      <c r="A20" s="137" t="s">
        <v>320</v>
      </c>
      <c r="B20" s="13" t="s">
        <v>319</v>
      </c>
      <c r="C20" s="13" t="s">
        <v>365</v>
      </c>
      <c r="D20" s="13" t="s">
        <v>353</v>
      </c>
      <c r="E20" s="13" t="s">
        <v>354</v>
      </c>
      <c r="F20" s="13" t="s">
        <v>395</v>
      </c>
      <c r="G20" s="13" t="s">
        <v>348</v>
      </c>
      <c r="H20" s="13" t="s">
        <v>396</v>
      </c>
      <c r="I20" s="13" t="s">
        <v>369</v>
      </c>
      <c r="J20" s="13" t="s">
        <v>351</v>
      </c>
      <c r="K20" s="13" t="s">
        <v>397</v>
      </c>
    </row>
    <row r="21" ht="19.5" customHeight="1" spans="1:11">
      <c r="A21" s="137" t="s">
        <v>320</v>
      </c>
      <c r="B21" s="13" t="s">
        <v>319</v>
      </c>
      <c r="C21" s="13" t="s">
        <v>365</v>
      </c>
      <c r="D21" s="13" t="s">
        <v>360</v>
      </c>
      <c r="E21" s="13" t="s">
        <v>361</v>
      </c>
      <c r="F21" s="13" t="s">
        <v>398</v>
      </c>
      <c r="G21" s="13" t="s">
        <v>356</v>
      </c>
      <c r="H21" s="13" t="s">
        <v>363</v>
      </c>
      <c r="I21" s="13" t="s">
        <v>358</v>
      </c>
      <c r="J21" s="13" t="s">
        <v>351</v>
      </c>
      <c r="K21" s="13" t="s">
        <v>364</v>
      </c>
    </row>
    <row r="22" ht="19.5" customHeight="1" spans="1:11">
      <c r="A22" s="137" t="s">
        <v>326</v>
      </c>
      <c r="B22" s="13" t="s">
        <v>324</v>
      </c>
      <c r="C22" s="13" t="s">
        <v>399</v>
      </c>
      <c r="D22" s="13" t="s">
        <v>345</v>
      </c>
      <c r="E22" s="13" t="s">
        <v>377</v>
      </c>
      <c r="F22" s="13" t="s">
        <v>400</v>
      </c>
      <c r="G22" s="13" t="s">
        <v>348</v>
      </c>
      <c r="H22" s="13" t="s">
        <v>401</v>
      </c>
      <c r="I22" s="13" t="s">
        <v>350</v>
      </c>
      <c r="J22" s="13" t="s">
        <v>351</v>
      </c>
      <c r="K22" s="13" t="s">
        <v>400</v>
      </c>
    </row>
    <row r="23" ht="19.5" customHeight="1" spans="1:11">
      <c r="A23" s="137" t="s">
        <v>326</v>
      </c>
      <c r="B23" s="13" t="s">
        <v>324</v>
      </c>
      <c r="C23" s="13" t="s">
        <v>399</v>
      </c>
      <c r="D23" s="13" t="s">
        <v>353</v>
      </c>
      <c r="E23" s="13" t="s">
        <v>354</v>
      </c>
      <c r="F23" s="13" t="s">
        <v>402</v>
      </c>
      <c r="G23" s="13" t="s">
        <v>356</v>
      </c>
      <c r="H23" s="13" t="s">
        <v>363</v>
      </c>
      <c r="I23" s="13" t="s">
        <v>358</v>
      </c>
      <c r="J23" s="13" t="s">
        <v>351</v>
      </c>
      <c r="K23" s="13" t="s">
        <v>394</v>
      </c>
    </row>
    <row r="24" ht="19.5" customHeight="1" spans="1:11">
      <c r="A24" s="137" t="s">
        <v>326</v>
      </c>
      <c r="B24" s="13" t="s">
        <v>324</v>
      </c>
      <c r="C24" s="13" t="s">
        <v>399</v>
      </c>
      <c r="D24" s="13" t="s">
        <v>360</v>
      </c>
      <c r="E24" s="13" t="s">
        <v>361</v>
      </c>
      <c r="F24" s="13" t="s">
        <v>403</v>
      </c>
      <c r="G24" s="13" t="s">
        <v>356</v>
      </c>
      <c r="H24" s="13" t="s">
        <v>363</v>
      </c>
      <c r="I24" s="13" t="s">
        <v>358</v>
      </c>
      <c r="J24" s="13" t="s">
        <v>351</v>
      </c>
      <c r="K24" s="13" t="s">
        <v>404</v>
      </c>
    </row>
    <row r="25" ht="19.5" customHeight="1" spans="1:11">
      <c r="A25" s="137" t="s">
        <v>318</v>
      </c>
      <c r="B25" s="13" t="s">
        <v>316</v>
      </c>
      <c r="C25" s="13" t="s">
        <v>405</v>
      </c>
      <c r="D25" s="13" t="s">
        <v>345</v>
      </c>
      <c r="E25" s="13" t="s">
        <v>366</v>
      </c>
      <c r="F25" s="13" t="s">
        <v>406</v>
      </c>
      <c r="G25" s="13" t="s">
        <v>356</v>
      </c>
      <c r="H25" s="13" t="s">
        <v>407</v>
      </c>
      <c r="I25" s="13" t="s">
        <v>408</v>
      </c>
      <c r="J25" s="13" t="s">
        <v>351</v>
      </c>
      <c r="K25" s="13" t="s">
        <v>409</v>
      </c>
    </row>
    <row r="26" ht="19.5" customHeight="1" spans="1:11">
      <c r="A26" s="137" t="s">
        <v>318</v>
      </c>
      <c r="B26" s="13" t="s">
        <v>316</v>
      </c>
      <c r="C26" s="13" t="s">
        <v>405</v>
      </c>
      <c r="D26" s="13" t="s">
        <v>345</v>
      </c>
      <c r="E26" s="13" t="s">
        <v>377</v>
      </c>
      <c r="F26" s="13" t="s">
        <v>410</v>
      </c>
      <c r="G26" s="13" t="s">
        <v>356</v>
      </c>
      <c r="H26" s="13" t="s">
        <v>381</v>
      </c>
      <c r="I26" s="13" t="s">
        <v>358</v>
      </c>
      <c r="J26" s="13" t="s">
        <v>351</v>
      </c>
      <c r="K26" s="13" t="s">
        <v>382</v>
      </c>
    </row>
    <row r="27" ht="19.5" customHeight="1" spans="1:11">
      <c r="A27" s="137" t="s">
        <v>318</v>
      </c>
      <c r="B27" s="13" t="s">
        <v>316</v>
      </c>
      <c r="C27" s="13" t="s">
        <v>405</v>
      </c>
      <c r="D27" s="13" t="s">
        <v>345</v>
      </c>
      <c r="E27" s="13" t="s">
        <v>346</v>
      </c>
      <c r="F27" s="13" t="s">
        <v>411</v>
      </c>
      <c r="G27" s="13" t="s">
        <v>348</v>
      </c>
      <c r="H27" s="13" t="s">
        <v>390</v>
      </c>
      <c r="I27" s="13" t="s">
        <v>391</v>
      </c>
      <c r="J27" s="13" t="s">
        <v>351</v>
      </c>
      <c r="K27" s="13" t="s">
        <v>412</v>
      </c>
    </row>
    <row r="28" ht="19.5" customHeight="1" spans="1:11">
      <c r="A28" s="137" t="s">
        <v>318</v>
      </c>
      <c r="B28" s="13" t="s">
        <v>316</v>
      </c>
      <c r="C28" s="13" t="s">
        <v>405</v>
      </c>
      <c r="D28" s="13" t="s">
        <v>353</v>
      </c>
      <c r="E28" s="13" t="s">
        <v>354</v>
      </c>
      <c r="F28" s="13" t="s">
        <v>413</v>
      </c>
      <c r="G28" s="13" t="s">
        <v>356</v>
      </c>
      <c r="H28" s="13" t="s">
        <v>357</v>
      </c>
      <c r="I28" s="13" t="s">
        <v>358</v>
      </c>
      <c r="J28" s="13" t="s">
        <v>351</v>
      </c>
      <c r="K28" s="13" t="s">
        <v>414</v>
      </c>
    </row>
    <row r="29" ht="19.5" customHeight="1" spans="1:11">
      <c r="A29" s="137" t="s">
        <v>318</v>
      </c>
      <c r="B29" s="13" t="s">
        <v>316</v>
      </c>
      <c r="C29" s="13" t="s">
        <v>405</v>
      </c>
      <c r="D29" s="13" t="s">
        <v>360</v>
      </c>
      <c r="E29" s="13" t="s">
        <v>361</v>
      </c>
      <c r="F29" s="13" t="s">
        <v>415</v>
      </c>
      <c r="G29" s="13" t="s">
        <v>356</v>
      </c>
      <c r="H29" s="13" t="s">
        <v>363</v>
      </c>
      <c r="I29" s="13" t="s">
        <v>358</v>
      </c>
      <c r="J29" s="13" t="s">
        <v>351</v>
      </c>
      <c r="K29" s="13" t="s">
        <v>416</v>
      </c>
    </row>
    <row r="30" ht="19.5" customHeight="1" spans="1:11">
      <c r="A30" s="137" t="s">
        <v>329</v>
      </c>
      <c r="B30" s="13" t="s">
        <v>328</v>
      </c>
      <c r="C30" s="13" t="s">
        <v>417</v>
      </c>
      <c r="D30" s="13" t="s">
        <v>345</v>
      </c>
      <c r="E30" s="13" t="s">
        <v>366</v>
      </c>
      <c r="F30" s="13" t="s">
        <v>418</v>
      </c>
      <c r="G30" s="13" t="s">
        <v>348</v>
      </c>
      <c r="H30" s="13" t="s">
        <v>160</v>
      </c>
      <c r="I30" s="13" t="s">
        <v>408</v>
      </c>
      <c r="J30" s="13" t="s">
        <v>351</v>
      </c>
      <c r="K30" s="13" t="s">
        <v>409</v>
      </c>
    </row>
    <row r="31" ht="19.5" customHeight="1" spans="1:11">
      <c r="A31" s="137" t="s">
        <v>329</v>
      </c>
      <c r="B31" s="13" t="s">
        <v>328</v>
      </c>
      <c r="C31" s="13" t="s">
        <v>417</v>
      </c>
      <c r="D31" s="13" t="s">
        <v>345</v>
      </c>
      <c r="E31" s="13" t="s">
        <v>346</v>
      </c>
      <c r="F31" s="13" t="s">
        <v>419</v>
      </c>
      <c r="G31" s="13" t="s">
        <v>348</v>
      </c>
      <c r="H31" s="13" t="s">
        <v>420</v>
      </c>
      <c r="I31" s="13" t="s">
        <v>358</v>
      </c>
      <c r="J31" s="13" t="s">
        <v>351</v>
      </c>
      <c r="K31" s="13" t="s">
        <v>412</v>
      </c>
    </row>
    <row r="32" ht="19.5" customHeight="1" spans="1:11">
      <c r="A32" s="137" t="s">
        <v>329</v>
      </c>
      <c r="B32" s="13" t="s">
        <v>328</v>
      </c>
      <c r="C32" s="13" t="s">
        <v>417</v>
      </c>
      <c r="D32" s="13" t="s">
        <v>353</v>
      </c>
      <c r="E32" s="13" t="s">
        <v>354</v>
      </c>
      <c r="F32" s="13" t="s">
        <v>402</v>
      </c>
      <c r="G32" s="13" t="s">
        <v>356</v>
      </c>
      <c r="H32" s="13" t="s">
        <v>420</v>
      </c>
      <c r="I32" s="13" t="s">
        <v>358</v>
      </c>
      <c r="J32" s="13" t="s">
        <v>351</v>
      </c>
      <c r="K32" s="13" t="s">
        <v>414</v>
      </c>
    </row>
    <row r="33" ht="19.5" customHeight="1" spans="1:11">
      <c r="A33" s="137" t="s">
        <v>329</v>
      </c>
      <c r="B33" s="13" t="s">
        <v>328</v>
      </c>
      <c r="C33" s="13" t="s">
        <v>417</v>
      </c>
      <c r="D33" s="13" t="s">
        <v>360</v>
      </c>
      <c r="E33" s="13" t="s">
        <v>361</v>
      </c>
      <c r="F33" s="13" t="s">
        <v>415</v>
      </c>
      <c r="G33" s="13" t="s">
        <v>356</v>
      </c>
      <c r="H33" s="13" t="s">
        <v>381</v>
      </c>
      <c r="I33" s="13" t="s">
        <v>358</v>
      </c>
      <c r="J33" s="13" t="s">
        <v>351</v>
      </c>
      <c r="K33" s="13" t="s">
        <v>416</v>
      </c>
    </row>
    <row r="34" ht="19.5" customHeight="1" spans="1:11">
      <c r="A34" s="137" t="s">
        <v>323</v>
      </c>
      <c r="B34" s="13" t="s">
        <v>322</v>
      </c>
      <c r="C34" s="13" t="s">
        <v>421</v>
      </c>
      <c r="D34" s="13" t="s">
        <v>345</v>
      </c>
      <c r="E34" s="13" t="s">
        <v>377</v>
      </c>
      <c r="F34" s="13" t="s">
        <v>422</v>
      </c>
      <c r="G34" s="13" t="s">
        <v>348</v>
      </c>
      <c r="H34" s="13" t="s">
        <v>381</v>
      </c>
      <c r="I34" s="13" t="s">
        <v>358</v>
      </c>
      <c r="J34" s="13" t="s">
        <v>351</v>
      </c>
      <c r="K34" s="13" t="s">
        <v>382</v>
      </c>
    </row>
    <row r="35" ht="19.5" customHeight="1" spans="1:11">
      <c r="A35" s="137" t="s">
        <v>323</v>
      </c>
      <c r="B35" s="13" t="s">
        <v>322</v>
      </c>
      <c r="C35" s="13" t="s">
        <v>421</v>
      </c>
      <c r="D35" s="13" t="s">
        <v>345</v>
      </c>
      <c r="E35" s="13" t="s">
        <v>346</v>
      </c>
      <c r="F35" s="13" t="s">
        <v>419</v>
      </c>
      <c r="G35" s="13" t="s">
        <v>348</v>
      </c>
      <c r="H35" s="13" t="s">
        <v>390</v>
      </c>
      <c r="I35" s="13" t="s">
        <v>391</v>
      </c>
      <c r="J35" s="13" t="s">
        <v>351</v>
      </c>
      <c r="K35" s="13" t="s">
        <v>412</v>
      </c>
    </row>
    <row r="36" ht="19.5" customHeight="1" spans="1:11">
      <c r="A36" s="137" t="s">
        <v>323</v>
      </c>
      <c r="B36" s="13" t="s">
        <v>322</v>
      </c>
      <c r="C36" s="13" t="s">
        <v>421</v>
      </c>
      <c r="D36" s="13" t="s">
        <v>353</v>
      </c>
      <c r="E36" s="13" t="s">
        <v>354</v>
      </c>
      <c r="F36" s="13" t="s">
        <v>402</v>
      </c>
      <c r="G36" s="13" t="s">
        <v>356</v>
      </c>
      <c r="H36" s="13" t="s">
        <v>381</v>
      </c>
      <c r="I36" s="13" t="s">
        <v>358</v>
      </c>
      <c r="J36" s="13" t="s">
        <v>351</v>
      </c>
      <c r="K36" s="13" t="s">
        <v>414</v>
      </c>
    </row>
    <row r="37" ht="19.5" customHeight="1" spans="1:11">
      <c r="A37" s="137" t="s">
        <v>323</v>
      </c>
      <c r="B37" s="13" t="s">
        <v>322</v>
      </c>
      <c r="C37" s="13" t="s">
        <v>421</v>
      </c>
      <c r="D37" s="13" t="s">
        <v>360</v>
      </c>
      <c r="E37" s="13" t="s">
        <v>361</v>
      </c>
      <c r="F37" s="13" t="s">
        <v>415</v>
      </c>
      <c r="G37" s="13" t="s">
        <v>356</v>
      </c>
      <c r="H37" s="13" t="s">
        <v>363</v>
      </c>
      <c r="I37" s="13" t="s">
        <v>358</v>
      </c>
      <c r="J37" s="13" t="s">
        <v>351</v>
      </c>
      <c r="K37" s="13" t="s">
        <v>416</v>
      </c>
    </row>
  </sheetData>
  <mergeCells count="19">
    <mergeCell ref="B2:K2"/>
    <mergeCell ref="A8:A10"/>
    <mergeCell ref="A11:A21"/>
    <mergeCell ref="A22:A24"/>
    <mergeCell ref="A25:A29"/>
    <mergeCell ref="A30:A33"/>
    <mergeCell ref="A34:A37"/>
    <mergeCell ref="B8:B10"/>
    <mergeCell ref="B11:B21"/>
    <mergeCell ref="B22:B24"/>
    <mergeCell ref="B25:B29"/>
    <mergeCell ref="B30:B33"/>
    <mergeCell ref="B34:B37"/>
    <mergeCell ref="C8:C10"/>
    <mergeCell ref="C11:C21"/>
    <mergeCell ref="C22:C24"/>
    <mergeCell ref="C25:C29"/>
    <mergeCell ref="C30:C33"/>
    <mergeCell ref="C34:C37"/>
  </mergeCells>
  <pageMargins left="0.75" right="0.75" top="1" bottom="1" header="0.5" footer="0.5"/>
  <pageSetup paperSize="9" fitToWidth="0" fitToHeight="0"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Right="0"/>
    <pageSetUpPr fitToPage="1"/>
  </sheetPr>
  <dimension ref="A1:K8"/>
  <sheetViews>
    <sheetView workbookViewId="0">
      <selection activeCell="C13" sqref="C13"/>
    </sheetView>
  </sheetViews>
  <sheetFormatPr defaultColWidth="9.14166666666667" defaultRowHeight="12" customHeight="1" outlineLevelRow="7"/>
  <cols>
    <col min="1" max="1" width="38.025" customWidth="1"/>
    <col min="2" max="2" width="22.7083333333333" customWidth="1"/>
    <col min="3" max="3" width="17.575" customWidth="1"/>
    <col min="4" max="7" width="23.575" customWidth="1"/>
    <col min="8" max="8" width="21.85" customWidth="1"/>
    <col min="9" max="11" width="23.575" customWidth="1"/>
  </cols>
  <sheetData>
    <row r="1" ht="17.25" customHeight="1" spans="11:11">
      <c r="K1" s="66" t="s">
        <v>423</v>
      </c>
    </row>
    <row r="2" ht="28.5" customHeight="1" spans="2:11">
      <c r="B2" s="123" t="s">
        <v>424</v>
      </c>
      <c r="C2" s="20"/>
      <c r="D2" s="20"/>
      <c r="E2" s="20"/>
      <c r="F2" s="20"/>
      <c r="G2" s="72"/>
      <c r="H2" s="20"/>
      <c r="I2" s="72"/>
      <c r="J2" s="72"/>
      <c r="K2" s="20"/>
    </row>
    <row r="3" ht="17.25" customHeight="1" spans="1:2">
      <c r="A3" t="s">
        <v>121</v>
      </c>
      <c r="B3" s="124"/>
    </row>
    <row r="4" ht="44.25" customHeight="1" spans="1:11">
      <c r="A4" s="125" t="s">
        <v>259</v>
      </c>
      <c r="B4" s="46" t="s">
        <v>332</v>
      </c>
      <c r="C4" s="46" t="s">
        <v>333</v>
      </c>
      <c r="D4" s="46" t="s">
        <v>334</v>
      </c>
      <c r="E4" s="46" t="s">
        <v>335</v>
      </c>
      <c r="F4" s="46" t="s">
        <v>336</v>
      </c>
      <c r="G4" s="51" t="s">
        <v>337</v>
      </c>
      <c r="H4" s="46" t="s">
        <v>338</v>
      </c>
      <c r="I4" s="51" t="s">
        <v>339</v>
      </c>
      <c r="J4" s="51" t="s">
        <v>340</v>
      </c>
      <c r="K4" s="46" t="s">
        <v>341</v>
      </c>
    </row>
    <row r="5" ht="14.25" customHeight="1" spans="1:11">
      <c r="A5" s="126">
        <v>1</v>
      </c>
      <c r="B5" s="127">
        <v>2</v>
      </c>
      <c r="C5" s="128">
        <v>3</v>
      </c>
      <c r="D5" s="129">
        <v>4</v>
      </c>
      <c r="E5" s="129">
        <v>5</v>
      </c>
      <c r="F5" s="129">
        <v>6</v>
      </c>
      <c r="G5" s="129">
        <v>7</v>
      </c>
      <c r="H5" s="128">
        <v>8</v>
      </c>
      <c r="I5" s="129">
        <v>8</v>
      </c>
      <c r="J5" s="128">
        <v>10</v>
      </c>
      <c r="K5" s="128">
        <v>11</v>
      </c>
    </row>
    <row r="6" ht="42" customHeight="1" spans="1:11">
      <c r="A6" s="14"/>
      <c r="B6" s="13"/>
      <c r="C6" s="130"/>
      <c r="D6" s="130"/>
      <c r="E6" s="130"/>
      <c r="F6" s="131"/>
      <c r="G6" s="132"/>
      <c r="H6" s="131"/>
      <c r="I6" s="132"/>
      <c r="J6" s="132"/>
      <c r="K6" s="131"/>
    </row>
    <row r="7" ht="51.75" customHeight="1" spans="1:11">
      <c r="A7" s="126"/>
      <c r="B7" s="13"/>
      <c r="C7" s="13"/>
      <c r="D7" s="13"/>
      <c r="E7" s="13"/>
      <c r="F7" s="13"/>
      <c r="G7" s="13"/>
      <c r="H7" s="13"/>
      <c r="I7" s="13"/>
      <c r="J7" s="13"/>
      <c r="K7" s="32"/>
    </row>
    <row r="8" customHeight="1" spans="1:1">
      <c r="A8" t="s">
        <v>425</v>
      </c>
    </row>
  </sheetData>
  <mergeCells count="1">
    <mergeCell ref="B2:K2"/>
  </mergeCells>
  <pageMargins left="0.75" right="0.75" top="1" bottom="1" header="0.5" footer="0.5"/>
  <pageSetup paperSize="9" fitToWidth="0" fitToHeight="0"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Right="0"/>
    <pageSetUpPr fitToPage="1"/>
  </sheetPr>
  <dimension ref="A1:F10"/>
  <sheetViews>
    <sheetView workbookViewId="0">
      <selection activeCell="B31" sqref="B31"/>
    </sheetView>
  </sheetViews>
  <sheetFormatPr defaultColWidth="9.14166666666667" defaultRowHeight="14.25" customHeight="1" outlineLevelCol="5"/>
  <cols>
    <col min="1" max="1" width="26.85" customWidth="1"/>
    <col min="2" max="2" width="34.2833333333333" customWidth="1"/>
    <col min="3" max="3" width="30.425" customWidth="1"/>
    <col min="4" max="4" width="28.7083333333333" customWidth="1"/>
    <col min="5" max="6" width="26.85" customWidth="1"/>
  </cols>
  <sheetData>
    <row r="1" ht="12" customHeight="1" spans="1:6">
      <c r="A1" s="101">
        <v>1</v>
      </c>
      <c r="B1" s="102">
        <v>0</v>
      </c>
      <c r="C1" s="101">
        <v>1</v>
      </c>
      <c r="D1" s="117"/>
      <c r="E1" s="117"/>
      <c r="F1" s="100" t="s">
        <v>426</v>
      </c>
    </row>
    <row r="2" ht="26.25" customHeight="1" spans="1:6">
      <c r="A2" s="105" t="s">
        <v>427</v>
      </c>
      <c r="B2" s="105" t="s">
        <v>427</v>
      </c>
      <c r="C2" s="106"/>
      <c r="D2" s="118"/>
      <c r="E2" s="118"/>
      <c r="F2" s="118"/>
    </row>
    <row r="3" ht="13.5" customHeight="1" spans="1:6">
      <c r="A3" s="4" t="str">
        <f>"单位名称："&amp;"师宗县民政局"</f>
        <v>单位名称：师宗县民政局</v>
      </c>
      <c r="B3" s="4" t="s">
        <v>428</v>
      </c>
      <c r="C3" s="101"/>
      <c r="D3" s="117"/>
      <c r="E3" s="117"/>
      <c r="F3" s="100" t="str">
        <f>"单位："&amp;"元"</f>
        <v>单位：元</v>
      </c>
    </row>
    <row r="4" ht="19.5" customHeight="1" spans="1:6">
      <c r="A4" s="64" t="s">
        <v>429</v>
      </c>
      <c r="B4" s="119" t="s">
        <v>46</v>
      </c>
      <c r="C4" s="64" t="s">
        <v>47</v>
      </c>
      <c r="D4" s="10" t="s">
        <v>430</v>
      </c>
      <c r="E4" s="10"/>
      <c r="F4" s="10"/>
    </row>
    <row r="5" ht="18.75" customHeight="1" spans="1:6">
      <c r="A5" s="64"/>
      <c r="B5" s="120"/>
      <c r="C5" s="64"/>
      <c r="D5" s="10" t="s">
        <v>28</v>
      </c>
      <c r="E5" s="10" t="s">
        <v>48</v>
      </c>
      <c r="F5" s="10" t="s">
        <v>49</v>
      </c>
    </row>
    <row r="6" ht="23.25" customHeight="1" spans="1:6">
      <c r="A6" s="51">
        <v>1</v>
      </c>
      <c r="B6" s="113" t="s">
        <v>161</v>
      </c>
      <c r="C6" s="51">
        <v>3</v>
      </c>
      <c r="D6" s="63">
        <v>4</v>
      </c>
      <c r="E6" s="63">
        <v>5</v>
      </c>
      <c r="F6" s="63">
        <v>6</v>
      </c>
    </row>
    <row r="7" ht="23.25" customHeight="1" spans="1:6">
      <c r="A7" s="13"/>
      <c r="B7" s="14"/>
      <c r="C7" s="14"/>
      <c r="D7" s="15"/>
      <c r="E7" s="15"/>
      <c r="F7" s="15"/>
    </row>
    <row r="8" ht="24" customHeight="1" spans="1:6">
      <c r="A8" s="14"/>
      <c r="B8" s="13"/>
      <c r="C8" s="13"/>
      <c r="D8" s="15"/>
      <c r="E8" s="15"/>
      <c r="F8" s="15"/>
    </row>
    <row r="9" ht="18.75" customHeight="1" spans="1:6">
      <c r="A9" s="121" t="s">
        <v>118</v>
      </c>
      <c r="B9" s="121" t="s">
        <v>118</v>
      </c>
      <c r="C9" s="122" t="s">
        <v>118</v>
      </c>
      <c r="D9" s="15"/>
      <c r="E9" s="15"/>
      <c r="F9" s="15"/>
    </row>
    <row r="10" customHeight="1" spans="1:1">
      <c r="A10" t="s">
        <v>431</v>
      </c>
    </row>
  </sheetData>
  <mergeCells count="7">
    <mergeCell ref="A2:F2"/>
    <mergeCell ref="A3:C3"/>
    <mergeCell ref="D4:F4"/>
    <mergeCell ref="A9:C9"/>
    <mergeCell ref="A4:A5"/>
    <mergeCell ref="B4:B5"/>
    <mergeCell ref="C4:C5"/>
  </mergeCells>
  <pageMargins left="0.75" right="0.75" top="1" bottom="1" header="0.5" footer="0.5"/>
  <pageSetup paperSize="9" fitToWidth="0" fitToHeight="0"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Right="0"/>
    <pageSetUpPr fitToPage="1"/>
  </sheetPr>
  <dimension ref="A1:F10"/>
  <sheetViews>
    <sheetView workbookViewId="0">
      <selection activeCell="C26" sqref="C26"/>
    </sheetView>
  </sheetViews>
  <sheetFormatPr defaultColWidth="9.14166666666667" defaultRowHeight="14.25" customHeight="1" outlineLevelCol="5"/>
  <cols>
    <col min="1" max="1" width="23.575" customWidth="1"/>
    <col min="2" max="2" width="30.425" customWidth="1"/>
    <col min="3" max="3" width="26.1416666666667" customWidth="1"/>
    <col min="4" max="4" width="25.2833333333333" customWidth="1"/>
    <col min="5" max="6" width="23.575" customWidth="1"/>
  </cols>
  <sheetData>
    <row r="1" ht="12" customHeight="1" spans="1:6">
      <c r="A1" s="101">
        <v>1</v>
      </c>
      <c r="B1" s="102">
        <v>0</v>
      </c>
      <c r="C1" s="101">
        <v>1</v>
      </c>
      <c r="D1" s="103"/>
      <c r="E1" s="103"/>
      <c r="F1" s="104" t="s">
        <v>426</v>
      </c>
    </row>
    <row r="2" ht="26.25" customHeight="1" spans="1:6">
      <c r="A2" s="105" t="s">
        <v>432</v>
      </c>
      <c r="B2" s="105" t="s">
        <v>427</v>
      </c>
      <c r="C2" s="106"/>
      <c r="D2" s="107"/>
      <c r="E2" s="107"/>
      <c r="F2" s="107"/>
    </row>
    <row r="3" ht="13.5" customHeight="1" spans="1:6">
      <c r="A3" s="4" t="str">
        <f>"单位名称："&amp;"师宗县民政局"</f>
        <v>单位名称：师宗县民政局</v>
      </c>
      <c r="B3" s="108" t="s">
        <v>428</v>
      </c>
      <c r="C3" s="101"/>
      <c r="D3" s="103"/>
      <c r="E3" s="103"/>
      <c r="F3" s="100" t="str">
        <f>"单位："&amp;"元"</f>
        <v>单位：元</v>
      </c>
    </row>
    <row r="4" ht="19.5" customHeight="1" spans="1:6">
      <c r="A4" s="109" t="s">
        <v>429</v>
      </c>
      <c r="B4" s="110" t="s">
        <v>46</v>
      </c>
      <c r="C4" s="109" t="s">
        <v>47</v>
      </c>
      <c r="D4" s="37" t="s">
        <v>433</v>
      </c>
      <c r="E4" s="38"/>
      <c r="F4" s="39"/>
    </row>
    <row r="5" ht="18.75" customHeight="1" spans="1:6">
      <c r="A5" s="111"/>
      <c r="B5" s="112"/>
      <c r="C5" s="111"/>
      <c r="D5" s="25" t="s">
        <v>28</v>
      </c>
      <c r="E5" s="37" t="s">
        <v>48</v>
      </c>
      <c r="F5" s="25" t="s">
        <v>49</v>
      </c>
    </row>
    <row r="6" ht="18.75" customHeight="1" spans="1:6">
      <c r="A6" s="51">
        <v>1</v>
      </c>
      <c r="B6" s="113" t="s">
        <v>161</v>
      </c>
      <c r="C6" s="51">
        <v>3</v>
      </c>
      <c r="D6" s="63">
        <v>4</v>
      </c>
      <c r="E6" s="63">
        <v>5</v>
      </c>
      <c r="F6" s="63">
        <v>6</v>
      </c>
    </row>
    <row r="7" ht="21" customHeight="1" spans="1:6">
      <c r="A7" s="13"/>
      <c r="B7" s="114"/>
      <c r="C7" s="114"/>
      <c r="D7" s="15"/>
      <c r="E7" s="15"/>
      <c r="F7" s="15"/>
    </row>
    <row r="8" ht="21" customHeight="1" spans="1:6">
      <c r="A8" s="114"/>
      <c r="B8" s="13"/>
      <c r="C8" s="13"/>
      <c r="D8" s="15"/>
      <c r="E8" s="15"/>
      <c r="F8" s="15"/>
    </row>
    <row r="9" ht="18.75" customHeight="1" spans="1:6">
      <c r="A9" s="115" t="s">
        <v>118</v>
      </c>
      <c r="B9" s="115" t="s">
        <v>118</v>
      </c>
      <c r="C9" s="116" t="s">
        <v>118</v>
      </c>
      <c r="D9" s="15"/>
      <c r="E9" s="15"/>
      <c r="F9" s="15"/>
    </row>
    <row r="10" customHeight="1" spans="1:1">
      <c r="A10" t="s">
        <v>434</v>
      </c>
    </row>
  </sheetData>
  <mergeCells count="7">
    <mergeCell ref="A2:F2"/>
    <mergeCell ref="A3:C3"/>
    <mergeCell ref="D4:F4"/>
    <mergeCell ref="A9:C9"/>
    <mergeCell ref="A4:A5"/>
    <mergeCell ref="B4:B5"/>
    <mergeCell ref="C4:C5"/>
  </mergeCells>
  <pageMargins left="0.75" right="0.75" top="1" bottom="1" header="0.5" footer="0.5"/>
  <pageSetup paperSize="9" fitToWidth="0" fitToHeight="0"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Right="0"/>
    <pageSetUpPr fitToPage="1"/>
  </sheetPr>
  <dimension ref="A1:Q13"/>
  <sheetViews>
    <sheetView workbookViewId="0">
      <selection activeCell="E31" sqref="E31"/>
    </sheetView>
  </sheetViews>
  <sheetFormatPr defaultColWidth="9.14166666666667" defaultRowHeight="14.25" customHeight="1"/>
  <cols>
    <col min="1" max="2" width="23.575" customWidth="1"/>
    <col min="3" max="3" width="27" customWidth="1"/>
    <col min="4" max="5" width="23.575" customWidth="1"/>
    <col min="6" max="6" width="33.85" customWidth="1"/>
    <col min="7" max="8" width="20.1416666666667" customWidth="1"/>
    <col min="9" max="9" width="25.2833333333333" customWidth="1"/>
    <col min="10" max="12" width="27" customWidth="1"/>
    <col min="13" max="13" width="23.575" customWidth="1"/>
    <col min="14" max="14" width="30.425" customWidth="1"/>
    <col min="15" max="15" width="27" customWidth="1"/>
    <col min="16" max="16" width="30.425" customWidth="1"/>
    <col min="17" max="17" width="23.575" customWidth="1"/>
  </cols>
  <sheetData>
    <row r="1" ht="13.5" customHeight="1" spans="15:17">
      <c r="O1" s="66"/>
      <c r="P1" s="66"/>
      <c r="Q1" s="40" t="s">
        <v>435</v>
      </c>
    </row>
    <row r="2" ht="27.75" customHeight="1" spans="1:17">
      <c r="A2" s="41" t="s">
        <v>436</v>
      </c>
      <c r="B2" s="20"/>
      <c r="C2" s="20"/>
      <c r="D2" s="20"/>
      <c r="E2" s="20"/>
      <c r="F2" s="20"/>
      <c r="G2" s="20"/>
      <c r="H2" s="20"/>
      <c r="I2" s="20"/>
      <c r="J2" s="20"/>
      <c r="K2" s="72"/>
      <c r="L2" s="20"/>
      <c r="M2" s="20"/>
      <c r="N2" s="20"/>
      <c r="O2" s="72"/>
      <c r="P2" s="72"/>
      <c r="Q2" s="20"/>
    </row>
    <row r="3" ht="18.75" customHeight="1" spans="1:17">
      <c r="A3" s="42" t="str">
        <f>"单位名称："&amp;"师宗县民政局"</f>
        <v>单位名称：师宗县民政局</v>
      </c>
      <c r="B3" s="22"/>
      <c r="C3" s="22"/>
      <c r="D3" s="22"/>
      <c r="E3" s="22"/>
      <c r="F3" s="22"/>
      <c r="G3" s="22"/>
      <c r="H3" s="22"/>
      <c r="I3" s="22"/>
      <c r="J3" s="22"/>
      <c r="O3" s="87"/>
      <c r="P3" s="87"/>
      <c r="Q3" s="100" t="str">
        <f>"单位："&amp;"元"</f>
        <v>单位：元</v>
      </c>
    </row>
    <row r="4" ht="15.75" customHeight="1" spans="1:17">
      <c r="A4" s="24" t="s">
        <v>437</v>
      </c>
      <c r="B4" s="74" t="s">
        <v>438</v>
      </c>
      <c r="C4" s="74" t="s">
        <v>439</v>
      </c>
      <c r="D4" s="74" t="s">
        <v>440</v>
      </c>
      <c r="E4" s="74" t="s">
        <v>441</v>
      </c>
      <c r="F4" s="74" t="s">
        <v>442</v>
      </c>
      <c r="G4" s="44" t="s">
        <v>265</v>
      </c>
      <c r="H4" s="44"/>
      <c r="I4" s="44"/>
      <c r="J4" s="44"/>
      <c r="K4" s="88"/>
      <c r="L4" s="44"/>
      <c r="M4" s="44"/>
      <c r="N4" s="44"/>
      <c r="O4" s="89"/>
      <c r="P4" s="88"/>
      <c r="Q4" s="45"/>
    </row>
    <row r="5" ht="17.25" customHeight="1" spans="1:17">
      <c r="A5" s="27"/>
      <c r="B5" s="76"/>
      <c r="C5" s="76"/>
      <c r="D5" s="76"/>
      <c r="E5" s="76"/>
      <c r="F5" s="76"/>
      <c r="G5" s="76" t="s">
        <v>28</v>
      </c>
      <c r="H5" s="76" t="s">
        <v>31</v>
      </c>
      <c r="I5" s="76" t="s">
        <v>443</v>
      </c>
      <c r="J5" s="76" t="s">
        <v>444</v>
      </c>
      <c r="K5" s="77" t="s">
        <v>445</v>
      </c>
      <c r="L5" s="90" t="s">
        <v>35</v>
      </c>
      <c r="M5" s="90"/>
      <c r="N5" s="90"/>
      <c r="O5" s="91"/>
      <c r="P5" s="96"/>
      <c r="Q5" s="78"/>
    </row>
    <row r="6" ht="54" customHeight="1" spans="1:17">
      <c r="A6" s="30"/>
      <c r="B6" s="78"/>
      <c r="C6" s="78"/>
      <c r="D6" s="78"/>
      <c r="E6" s="78"/>
      <c r="F6" s="78"/>
      <c r="G6" s="78"/>
      <c r="H6" s="78" t="s">
        <v>30</v>
      </c>
      <c r="I6" s="78"/>
      <c r="J6" s="78"/>
      <c r="K6" s="79"/>
      <c r="L6" s="78" t="s">
        <v>30</v>
      </c>
      <c r="M6" s="78" t="s">
        <v>36</v>
      </c>
      <c r="N6" s="78" t="s">
        <v>274</v>
      </c>
      <c r="O6" s="52" t="s">
        <v>38</v>
      </c>
      <c r="P6" s="79" t="s">
        <v>39</v>
      </c>
      <c r="Q6" s="78" t="s">
        <v>40</v>
      </c>
    </row>
    <row r="7" ht="15" customHeight="1" spans="1:17">
      <c r="A7" s="31">
        <v>1</v>
      </c>
      <c r="B7" s="97">
        <v>2</v>
      </c>
      <c r="C7" s="97">
        <v>3</v>
      </c>
      <c r="D7" s="97">
        <v>4</v>
      </c>
      <c r="E7" s="97">
        <v>5</v>
      </c>
      <c r="F7" s="97">
        <v>6</v>
      </c>
      <c r="G7" s="98">
        <v>7</v>
      </c>
      <c r="H7" s="98">
        <v>8</v>
      </c>
      <c r="I7" s="98">
        <v>9</v>
      </c>
      <c r="J7" s="98">
        <v>10</v>
      </c>
      <c r="K7" s="98">
        <v>11</v>
      </c>
      <c r="L7" s="98">
        <v>12</v>
      </c>
      <c r="M7" s="98">
        <v>13</v>
      </c>
      <c r="N7" s="98">
        <v>14</v>
      </c>
      <c r="O7" s="98">
        <v>15</v>
      </c>
      <c r="P7" s="98">
        <v>16</v>
      </c>
      <c r="Q7" s="98">
        <v>17</v>
      </c>
    </row>
    <row r="8" ht="21" customHeight="1" spans="1:17">
      <c r="A8" s="13" t="s">
        <v>446</v>
      </c>
      <c r="B8" s="80"/>
      <c r="C8" s="80"/>
      <c r="D8" s="80"/>
      <c r="E8" s="99"/>
      <c r="F8" s="15"/>
      <c r="G8" s="15">
        <v>60000</v>
      </c>
      <c r="H8" s="15">
        <v>60000</v>
      </c>
      <c r="I8" s="15"/>
      <c r="J8" s="15"/>
      <c r="K8" s="15"/>
      <c r="L8" s="15"/>
      <c r="M8" s="15"/>
      <c r="N8" s="15"/>
      <c r="O8" s="15"/>
      <c r="P8" s="15"/>
      <c r="Q8" s="15"/>
    </row>
    <row r="9" ht="25.5" customHeight="1" spans="1:17">
      <c r="A9" s="13" t="s">
        <v>291</v>
      </c>
      <c r="B9" s="13" t="s">
        <v>447</v>
      </c>
      <c r="C9" s="13" t="s">
        <v>448</v>
      </c>
      <c r="D9" s="13" t="s">
        <v>350</v>
      </c>
      <c r="E9" s="13"/>
      <c r="F9" s="15"/>
      <c r="G9" s="15">
        <v>10000</v>
      </c>
      <c r="H9" s="15">
        <v>10000</v>
      </c>
      <c r="I9" s="15"/>
      <c r="J9" s="15"/>
      <c r="K9" s="15"/>
      <c r="L9" s="15"/>
      <c r="M9" s="15"/>
      <c r="N9" s="15"/>
      <c r="O9" s="15"/>
      <c r="P9" s="15"/>
      <c r="Q9" s="15"/>
    </row>
    <row r="10" ht="25.5" customHeight="1" spans="1:17">
      <c r="A10" s="13" t="s">
        <v>219</v>
      </c>
      <c r="B10" s="13" t="s">
        <v>449</v>
      </c>
      <c r="C10" s="13" t="s">
        <v>450</v>
      </c>
      <c r="D10" s="13" t="s">
        <v>350</v>
      </c>
      <c r="E10" s="13"/>
      <c r="F10" s="15"/>
      <c r="G10" s="15">
        <v>15000</v>
      </c>
      <c r="H10" s="15">
        <v>15000</v>
      </c>
      <c r="I10" s="15"/>
      <c r="J10" s="15"/>
      <c r="K10" s="15"/>
      <c r="L10" s="15"/>
      <c r="M10" s="15"/>
      <c r="N10" s="15"/>
      <c r="O10" s="15"/>
      <c r="P10" s="15"/>
      <c r="Q10" s="15"/>
    </row>
    <row r="11" ht="25.5" customHeight="1" spans="1:17">
      <c r="A11" s="13" t="s">
        <v>219</v>
      </c>
      <c r="B11" s="13" t="s">
        <v>451</v>
      </c>
      <c r="C11" s="13" t="s">
        <v>452</v>
      </c>
      <c r="D11" s="13" t="s">
        <v>350</v>
      </c>
      <c r="E11" s="13"/>
      <c r="F11" s="15"/>
      <c r="G11" s="15">
        <v>10000</v>
      </c>
      <c r="H11" s="15">
        <v>10000</v>
      </c>
      <c r="I11" s="15"/>
      <c r="J11" s="15"/>
      <c r="K11" s="15"/>
      <c r="L11" s="15"/>
      <c r="M11" s="15"/>
      <c r="N11" s="15"/>
      <c r="O11" s="15"/>
      <c r="P11" s="15"/>
      <c r="Q11" s="15"/>
    </row>
    <row r="12" ht="25.5" customHeight="1" spans="1:17">
      <c r="A12" s="13" t="s">
        <v>219</v>
      </c>
      <c r="B12" s="13" t="s">
        <v>453</v>
      </c>
      <c r="C12" s="13" t="s">
        <v>454</v>
      </c>
      <c r="D12" s="13" t="s">
        <v>350</v>
      </c>
      <c r="E12" s="13"/>
      <c r="F12" s="15"/>
      <c r="G12" s="15">
        <v>25000</v>
      </c>
      <c r="H12" s="15">
        <v>25000</v>
      </c>
      <c r="I12" s="15"/>
      <c r="J12" s="15"/>
      <c r="K12" s="15"/>
      <c r="L12" s="15"/>
      <c r="M12" s="15"/>
      <c r="N12" s="15"/>
      <c r="O12" s="15"/>
      <c r="P12" s="15"/>
      <c r="Q12" s="15"/>
    </row>
    <row r="13" ht="21" customHeight="1" spans="1:17">
      <c r="A13" s="82" t="s">
        <v>118</v>
      </c>
      <c r="B13" s="83"/>
      <c r="C13" s="83"/>
      <c r="D13" s="83"/>
      <c r="E13" s="99"/>
      <c r="F13" s="15"/>
      <c r="G13" s="15">
        <v>60000</v>
      </c>
      <c r="H13" s="15">
        <v>60000</v>
      </c>
      <c r="I13" s="15"/>
      <c r="J13" s="15"/>
      <c r="K13" s="15"/>
      <c r="L13" s="15"/>
      <c r="M13" s="15"/>
      <c r="N13" s="15"/>
      <c r="O13" s="15"/>
      <c r="P13" s="15"/>
      <c r="Q13" s="15"/>
    </row>
  </sheetData>
  <mergeCells count="16">
    <mergeCell ref="A2:Q2"/>
    <mergeCell ref="A3:F3"/>
    <mergeCell ref="G4:Q4"/>
    <mergeCell ref="L5:Q5"/>
    <mergeCell ref="A13:E13"/>
    <mergeCell ref="A4:A6"/>
    <mergeCell ref="B4:B6"/>
    <mergeCell ref="C4:C6"/>
    <mergeCell ref="D4:D6"/>
    <mergeCell ref="E4:E6"/>
    <mergeCell ref="F4:F6"/>
    <mergeCell ref="G5:G6"/>
    <mergeCell ref="H5:H6"/>
    <mergeCell ref="I5:I6"/>
    <mergeCell ref="J5:J6"/>
    <mergeCell ref="K5:K6"/>
  </mergeCells>
  <pageMargins left="0.75" right="0.75" top="1" bottom="1" header="0.5" footer="0.5"/>
  <pageSetup paperSize="9" fitToWidth="0" fitToHeight="0"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Right="0"/>
    <pageSetUpPr fitToPage="1"/>
  </sheetPr>
  <dimension ref="A1:R11"/>
  <sheetViews>
    <sheetView workbookViewId="0">
      <selection activeCell="C18" sqref="C18"/>
    </sheetView>
  </sheetViews>
  <sheetFormatPr defaultColWidth="9.14166666666667" defaultRowHeight="14.25" customHeight="1"/>
  <cols>
    <col min="1" max="1" width="23.575" customWidth="1"/>
    <col min="2" max="2" width="27" customWidth="1"/>
    <col min="3" max="3" width="28.2833333333333" customWidth="1"/>
    <col min="4" max="4" width="23.575" customWidth="1"/>
    <col min="5" max="7" width="27" customWidth="1"/>
    <col min="8" max="9" width="20.1416666666667" customWidth="1"/>
    <col min="10" max="10" width="25.2833333333333" customWidth="1"/>
    <col min="11" max="13" width="27" customWidth="1"/>
    <col min="14" max="14" width="23.575" customWidth="1"/>
    <col min="15" max="15" width="30.425" customWidth="1"/>
    <col min="16" max="16" width="27" customWidth="1"/>
    <col min="17" max="17" width="30.425" customWidth="1"/>
    <col min="18" max="18" width="23.575" customWidth="1"/>
  </cols>
  <sheetData>
    <row r="1" ht="13.5" customHeight="1" spans="1:18">
      <c r="A1" s="69"/>
      <c r="B1" s="69"/>
      <c r="C1" s="69"/>
      <c r="D1" s="70"/>
      <c r="E1" s="70"/>
      <c r="F1" s="70"/>
      <c r="G1" s="70"/>
      <c r="H1" s="69"/>
      <c r="I1" s="69"/>
      <c r="J1" s="69"/>
      <c r="K1" s="69"/>
      <c r="L1" s="85"/>
      <c r="M1" s="69"/>
      <c r="N1" s="69"/>
      <c r="O1" s="69"/>
      <c r="P1" s="66"/>
      <c r="Q1" s="92"/>
      <c r="R1" s="93" t="s">
        <v>455</v>
      </c>
    </row>
    <row r="2" ht="27.75" customHeight="1" spans="1:18">
      <c r="A2" s="41" t="s">
        <v>456</v>
      </c>
      <c r="B2" s="71"/>
      <c r="C2" s="71"/>
      <c r="D2" s="72"/>
      <c r="E2" s="72"/>
      <c r="F2" s="72"/>
      <c r="G2" s="72"/>
      <c r="H2" s="71"/>
      <c r="I2" s="71"/>
      <c r="J2" s="71"/>
      <c r="K2" s="71"/>
      <c r="L2" s="86"/>
      <c r="M2" s="71"/>
      <c r="N2" s="71"/>
      <c r="O2" s="71"/>
      <c r="P2" s="72"/>
      <c r="Q2" s="86"/>
      <c r="R2" s="71"/>
    </row>
    <row r="3" ht="18.75" customHeight="1" spans="1:18">
      <c r="A3" s="73" t="str">
        <f>"单位名称："&amp;"师宗县民政局"</f>
        <v>单位名称：师宗县民政局</v>
      </c>
      <c r="B3" s="59"/>
      <c r="C3" s="59"/>
      <c r="D3" s="61"/>
      <c r="E3" s="61"/>
      <c r="F3" s="61"/>
      <c r="G3" s="61"/>
      <c r="H3" s="59"/>
      <c r="I3" s="59"/>
      <c r="J3" s="59"/>
      <c r="K3" s="59"/>
      <c r="L3" s="85"/>
      <c r="M3" s="69"/>
      <c r="N3" s="69"/>
      <c r="O3" s="69"/>
      <c r="P3" s="87"/>
      <c r="Q3" s="94"/>
      <c r="R3" s="95" t="str">
        <f>"单位："&amp;"元"</f>
        <v>单位：元</v>
      </c>
    </row>
    <row r="4" ht="15.75" customHeight="1" spans="1:18">
      <c r="A4" s="24" t="s">
        <v>437</v>
      </c>
      <c r="B4" s="74" t="s">
        <v>457</v>
      </c>
      <c r="C4" s="74" t="s">
        <v>458</v>
      </c>
      <c r="D4" s="75" t="s">
        <v>459</v>
      </c>
      <c r="E4" s="75" t="s">
        <v>460</v>
      </c>
      <c r="F4" s="75" t="s">
        <v>461</v>
      </c>
      <c r="G4" s="75" t="s">
        <v>462</v>
      </c>
      <c r="H4" s="44" t="s">
        <v>265</v>
      </c>
      <c r="I4" s="44"/>
      <c r="J4" s="44"/>
      <c r="K4" s="44"/>
      <c r="L4" s="88"/>
      <c r="M4" s="44"/>
      <c r="N4" s="44"/>
      <c r="O4" s="44"/>
      <c r="P4" s="89"/>
      <c r="Q4" s="88"/>
      <c r="R4" s="45"/>
    </row>
    <row r="5" ht="17.25" customHeight="1" spans="1:18">
      <c r="A5" s="27"/>
      <c r="B5" s="76"/>
      <c r="C5" s="76"/>
      <c r="D5" s="77"/>
      <c r="E5" s="77"/>
      <c r="F5" s="77"/>
      <c r="G5" s="77"/>
      <c r="H5" s="76" t="s">
        <v>28</v>
      </c>
      <c r="I5" s="76" t="s">
        <v>31</v>
      </c>
      <c r="J5" s="76" t="s">
        <v>443</v>
      </c>
      <c r="K5" s="76" t="s">
        <v>444</v>
      </c>
      <c r="L5" s="77" t="s">
        <v>445</v>
      </c>
      <c r="M5" s="90" t="s">
        <v>463</v>
      </c>
      <c r="N5" s="90"/>
      <c r="O5" s="90"/>
      <c r="P5" s="91"/>
      <c r="Q5" s="96"/>
      <c r="R5" s="78"/>
    </row>
    <row r="6" ht="54" customHeight="1" spans="1:18">
      <c r="A6" s="30"/>
      <c r="B6" s="78"/>
      <c r="C6" s="78"/>
      <c r="D6" s="79"/>
      <c r="E6" s="79"/>
      <c r="F6" s="79"/>
      <c r="G6" s="79"/>
      <c r="H6" s="78"/>
      <c r="I6" s="78" t="s">
        <v>30</v>
      </c>
      <c r="J6" s="78"/>
      <c r="K6" s="78"/>
      <c r="L6" s="79"/>
      <c r="M6" s="78" t="s">
        <v>30</v>
      </c>
      <c r="N6" s="78" t="s">
        <v>36</v>
      </c>
      <c r="O6" s="78" t="s">
        <v>274</v>
      </c>
      <c r="P6" s="52" t="s">
        <v>38</v>
      </c>
      <c r="Q6" s="79" t="s">
        <v>39</v>
      </c>
      <c r="R6" s="78" t="s">
        <v>40</v>
      </c>
    </row>
    <row r="7" ht="15" customHeight="1" spans="1:18">
      <c r="A7" s="30">
        <v>1</v>
      </c>
      <c r="B7" s="78">
        <v>2</v>
      </c>
      <c r="C7" s="78">
        <v>3</v>
      </c>
      <c r="D7" s="79">
        <v>4</v>
      </c>
      <c r="E7" s="79">
        <v>5</v>
      </c>
      <c r="F7" s="79">
        <v>6</v>
      </c>
      <c r="G7" s="79">
        <v>7</v>
      </c>
      <c r="H7" s="79">
        <v>8</v>
      </c>
      <c r="I7" s="79">
        <v>9</v>
      </c>
      <c r="J7" s="79">
        <v>10</v>
      </c>
      <c r="K7" s="79">
        <v>11</v>
      </c>
      <c r="L7" s="79">
        <v>12</v>
      </c>
      <c r="M7" s="79">
        <v>13</v>
      </c>
      <c r="N7" s="79">
        <v>14</v>
      </c>
      <c r="O7" s="79">
        <v>15</v>
      </c>
      <c r="P7" s="79">
        <v>16</v>
      </c>
      <c r="Q7" s="79">
        <v>17</v>
      </c>
      <c r="R7" s="79">
        <v>18</v>
      </c>
    </row>
    <row r="8" ht="21" customHeight="1" spans="1:18">
      <c r="A8" s="13"/>
      <c r="B8" s="80"/>
      <c r="C8" s="80"/>
      <c r="D8" s="81"/>
      <c r="E8" s="81"/>
      <c r="F8" s="81"/>
      <c r="G8" s="81"/>
      <c r="H8" s="15"/>
      <c r="I8" s="15"/>
      <c r="J8" s="15"/>
      <c r="K8" s="15"/>
      <c r="L8" s="15"/>
      <c r="M8" s="15"/>
      <c r="N8" s="15"/>
      <c r="O8" s="15"/>
      <c r="P8" s="15"/>
      <c r="Q8" s="15"/>
      <c r="R8" s="15"/>
    </row>
    <row r="9" ht="21" customHeight="1" spans="1:18">
      <c r="A9" s="13"/>
      <c r="B9" s="13"/>
      <c r="C9" s="13"/>
      <c r="D9" s="13"/>
      <c r="E9" s="13"/>
      <c r="F9" s="13"/>
      <c r="G9" s="13"/>
      <c r="H9" s="15"/>
      <c r="I9" s="15"/>
      <c r="J9" s="15"/>
      <c r="K9" s="15"/>
      <c r="L9" s="15"/>
      <c r="M9" s="15"/>
      <c r="N9" s="15"/>
      <c r="O9" s="15"/>
      <c r="P9" s="15"/>
      <c r="Q9" s="15"/>
      <c r="R9" s="15"/>
    </row>
    <row r="10" ht="21" customHeight="1" spans="1:18">
      <c r="A10" s="82" t="s">
        <v>464</v>
      </c>
      <c r="B10" s="83"/>
      <c r="C10" s="84"/>
      <c r="D10" s="81"/>
      <c r="E10" s="81"/>
      <c r="F10" s="81"/>
      <c r="G10" s="81"/>
      <c r="H10" s="15"/>
      <c r="I10" s="15"/>
      <c r="J10" s="15"/>
      <c r="K10" s="15"/>
      <c r="L10" s="15"/>
      <c r="M10" s="15"/>
      <c r="N10" s="15"/>
      <c r="O10" s="15"/>
      <c r="P10" s="15"/>
      <c r="Q10" s="15"/>
      <c r="R10" s="15"/>
    </row>
    <row r="11" customHeight="1" spans="1:1">
      <c r="A11" t="s">
        <v>465</v>
      </c>
    </row>
  </sheetData>
  <mergeCells count="17">
    <mergeCell ref="A2:R2"/>
    <mergeCell ref="A3:C3"/>
    <mergeCell ref="H4:R4"/>
    <mergeCell ref="M5:R5"/>
    <mergeCell ref="A10:C10"/>
    <mergeCell ref="A4:A6"/>
    <mergeCell ref="B4:B6"/>
    <mergeCell ref="C4:C6"/>
    <mergeCell ref="D4:D6"/>
    <mergeCell ref="E4:E6"/>
    <mergeCell ref="F4:F6"/>
    <mergeCell ref="G4:G6"/>
    <mergeCell ref="H5:H6"/>
    <mergeCell ref="I5:I6"/>
    <mergeCell ref="J5:J6"/>
    <mergeCell ref="K5:K6"/>
    <mergeCell ref="L5:L6"/>
  </mergeCells>
  <pageMargins left="0.75" right="0.75" top="1" bottom="1" header="0.5" footer="0.5"/>
  <pageSetup paperSize="9" fitToWidth="0" fitToHeight="0"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Right="0"/>
    <pageSetUpPr fitToPage="1"/>
  </sheetPr>
  <dimension ref="A1:N9"/>
  <sheetViews>
    <sheetView workbookViewId="0">
      <selection activeCell="I30" sqref="I30"/>
    </sheetView>
  </sheetViews>
  <sheetFormatPr defaultColWidth="9.14166666666667" defaultRowHeight="14.25" customHeight="1"/>
  <cols>
    <col min="1" max="1" width="37.7083333333333" customWidth="1"/>
    <col min="2" max="4" width="13.425" customWidth="1"/>
    <col min="5" max="5" width="10.2833333333333" customWidth="1"/>
    <col min="7" max="14" width="10.2833333333333" customWidth="1"/>
  </cols>
  <sheetData>
    <row r="1" ht="13.5" customHeight="1" spans="4:14">
      <c r="D1" s="54"/>
      <c r="F1" s="55"/>
      <c r="N1" s="66" t="s">
        <v>466</v>
      </c>
    </row>
    <row r="2" ht="35.25" customHeight="1" spans="1:14">
      <c r="A2" s="56" t="s">
        <v>467</v>
      </c>
      <c r="B2" s="57"/>
      <c r="C2" s="57"/>
      <c r="D2" s="57"/>
      <c r="E2" s="57"/>
      <c r="F2" s="57"/>
      <c r="G2" s="57"/>
      <c r="H2" s="57"/>
      <c r="I2" s="57"/>
      <c r="J2" s="57"/>
      <c r="K2" s="57"/>
      <c r="L2" s="57"/>
      <c r="M2" s="57"/>
      <c r="N2" s="57"/>
    </row>
    <row r="3" ht="24" customHeight="1" spans="1:13">
      <c r="A3" s="58" t="str">
        <f>"单位名称："&amp;"师宗县民政局"</f>
        <v>单位名称：师宗县民政局</v>
      </c>
      <c r="B3" s="59"/>
      <c r="C3" s="59"/>
      <c r="D3" s="60"/>
      <c r="E3" s="59"/>
      <c r="F3" s="61"/>
      <c r="G3" s="59"/>
      <c r="H3" s="59"/>
      <c r="I3" s="59"/>
      <c r="J3" s="59"/>
      <c r="K3" s="22"/>
      <c r="L3" s="22"/>
      <c r="M3" s="67" t="str">
        <f>"单位："&amp;"元"</f>
        <v>单位：元</v>
      </c>
    </row>
    <row r="4" ht="19.5" customHeight="1" spans="1:14">
      <c r="A4" s="10" t="s">
        <v>468</v>
      </c>
      <c r="B4" s="10" t="s">
        <v>265</v>
      </c>
      <c r="C4" s="10"/>
      <c r="D4" s="10"/>
      <c r="E4" s="10" t="s">
        <v>469</v>
      </c>
      <c r="F4" s="10"/>
      <c r="G4" s="10"/>
      <c r="H4" s="10"/>
      <c r="I4" s="10"/>
      <c r="J4" s="10"/>
      <c r="K4" s="10"/>
      <c r="L4" s="10"/>
      <c r="M4" s="10"/>
      <c r="N4" s="10"/>
    </row>
    <row r="5" ht="40.5" customHeight="1" spans="1:14">
      <c r="A5" s="10"/>
      <c r="B5" s="10" t="s">
        <v>28</v>
      </c>
      <c r="C5" s="9" t="s">
        <v>31</v>
      </c>
      <c r="D5" s="62" t="s">
        <v>470</v>
      </c>
      <c r="E5" s="51" t="s">
        <v>471</v>
      </c>
      <c r="F5" s="51" t="s">
        <v>472</v>
      </c>
      <c r="G5" s="51" t="s">
        <v>473</v>
      </c>
      <c r="H5" s="51" t="s">
        <v>474</v>
      </c>
      <c r="I5" s="51" t="s">
        <v>475</v>
      </c>
      <c r="J5" s="51" t="s">
        <v>476</v>
      </c>
      <c r="K5" s="51" t="s">
        <v>477</v>
      </c>
      <c r="L5" s="51" t="s">
        <v>478</v>
      </c>
      <c r="M5" s="51" t="s">
        <v>479</v>
      </c>
      <c r="N5" s="51" t="s">
        <v>480</v>
      </c>
    </row>
    <row r="6" ht="19.5" customHeight="1" spans="1:14">
      <c r="A6" s="63">
        <v>1</v>
      </c>
      <c r="B6" s="63">
        <v>2</v>
      </c>
      <c r="C6" s="63">
        <v>3</v>
      </c>
      <c r="D6" s="10">
        <v>4</v>
      </c>
      <c r="E6" s="51">
        <v>5</v>
      </c>
      <c r="F6" s="63">
        <v>6</v>
      </c>
      <c r="G6" s="51">
        <v>7</v>
      </c>
      <c r="H6" s="64">
        <v>8</v>
      </c>
      <c r="I6" s="51">
        <v>9</v>
      </c>
      <c r="J6" s="51">
        <v>10</v>
      </c>
      <c r="K6" s="51">
        <v>11</v>
      </c>
      <c r="L6" s="64">
        <v>12</v>
      </c>
      <c r="M6" s="51">
        <v>13</v>
      </c>
      <c r="N6" s="68">
        <v>14</v>
      </c>
    </row>
    <row r="7" ht="18.75" customHeight="1" spans="1:14">
      <c r="A7" s="65"/>
      <c r="B7" s="15"/>
      <c r="C7" s="15"/>
      <c r="D7" s="15"/>
      <c r="E7" s="15"/>
      <c r="F7" s="15"/>
      <c r="G7" s="15"/>
      <c r="H7" s="15"/>
      <c r="I7" s="15"/>
      <c r="J7" s="15"/>
      <c r="K7" s="15"/>
      <c r="L7" s="15"/>
      <c r="M7" s="15"/>
      <c r="N7" s="15"/>
    </row>
    <row r="8" ht="18.75" customHeight="1" spans="1:14">
      <c r="A8" s="65"/>
      <c r="B8" s="15"/>
      <c r="C8" s="15"/>
      <c r="D8" s="15"/>
      <c r="E8" s="15"/>
      <c r="F8" s="15"/>
      <c r="G8" s="15"/>
      <c r="H8" s="15"/>
      <c r="I8" s="15"/>
      <c r="J8" s="15"/>
      <c r="K8" s="15"/>
      <c r="L8" s="15"/>
      <c r="M8" s="15"/>
      <c r="N8" s="15"/>
    </row>
    <row r="9" customHeight="1" spans="1:1">
      <c r="A9" t="s">
        <v>481</v>
      </c>
    </row>
  </sheetData>
  <mergeCells count="6">
    <mergeCell ref="A2:N2"/>
    <mergeCell ref="A3:J3"/>
    <mergeCell ref="M3:N3"/>
    <mergeCell ref="B4:D4"/>
    <mergeCell ref="E4:N4"/>
    <mergeCell ref="A4:A5"/>
  </mergeCells>
  <pageMargins left="0.75" right="0.75" top="1" bottom="1" header="0.5" footer="0.5"/>
  <pageSetup paperSize="9" fitToWidth="0" fitToHeight="0"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Right="0"/>
    <pageSetUpPr fitToPage="1"/>
  </sheetPr>
  <dimension ref="A1:J8"/>
  <sheetViews>
    <sheetView workbookViewId="0">
      <selection activeCell="C22" sqref="C22"/>
    </sheetView>
  </sheetViews>
  <sheetFormatPr defaultColWidth="9.14166666666667" defaultRowHeight="12" customHeight="1" outlineLevelRow="7"/>
  <cols>
    <col min="1" max="1" width="26.425" customWidth="1"/>
    <col min="2" max="5" width="26.85" customWidth="1"/>
    <col min="6" max="6" width="23.575" customWidth="1"/>
    <col min="7" max="7" width="25" customWidth="1"/>
    <col min="8" max="9" width="23.575" customWidth="1"/>
    <col min="10" max="10" width="26.85" customWidth="1"/>
  </cols>
  <sheetData>
    <row r="1" customHeight="1" spans="10:10">
      <c r="J1" s="53" t="s">
        <v>482</v>
      </c>
    </row>
    <row r="2" ht="28.5" customHeight="1" spans="1:10">
      <c r="A2" s="49" t="s">
        <v>483</v>
      </c>
      <c r="B2" s="3"/>
      <c r="C2" s="3"/>
      <c r="D2" s="3"/>
      <c r="E2" s="3"/>
      <c r="F2" s="50"/>
      <c r="G2" s="3"/>
      <c r="H2" s="50"/>
      <c r="I2" s="50"/>
      <c r="J2" s="3"/>
    </row>
    <row r="3" ht="17.25" customHeight="1" spans="1:1">
      <c r="A3" s="4" t="str">
        <f>"单位名称："&amp;"师宗县民政局"</f>
        <v>单位名称：师宗县民政局</v>
      </c>
    </row>
    <row r="4" ht="44.25" customHeight="1" spans="1:10">
      <c r="A4" s="46" t="s">
        <v>332</v>
      </c>
      <c r="B4" s="46" t="s">
        <v>333</v>
      </c>
      <c r="C4" s="46" t="s">
        <v>334</v>
      </c>
      <c r="D4" s="46" t="s">
        <v>335</v>
      </c>
      <c r="E4" s="46" t="s">
        <v>336</v>
      </c>
      <c r="F4" s="51" t="s">
        <v>337</v>
      </c>
      <c r="G4" s="46" t="s">
        <v>338</v>
      </c>
      <c r="H4" s="51" t="s">
        <v>339</v>
      </c>
      <c r="I4" s="51" t="s">
        <v>340</v>
      </c>
      <c r="J4" s="46" t="s">
        <v>341</v>
      </c>
    </row>
    <row r="5" ht="14.25" customHeight="1" spans="1:10">
      <c r="A5" s="46">
        <v>1</v>
      </c>
      <c r="B5" s="51">
        <v>2</v>
      </c>
      <c r="C5" s="52">
        <v>3</v>
      </c>
      <c r="D5" s="52">
        <v>4</v>
      </c>
      <c r="E5" s="52">
        <v>5</v>
      </c>
      <c r="F5" s="52">
        <v>6</v>
      </c>
      <c r="G5" s="51">
        <v>7</v>
      </c>
      <c r="H5" s="52">
        <v>8</v>
      </c>
      <c r="I5" s="51">
        <v>9</v>
      </c>
      <c r="J5" s="51">
        <v>10</v>
      </c>
    </row>
    <row r="6" ht="27.75" customHeight="1" spans="1:10">
      <c r="A6" s="13"/>
      <c r="B6" s="14"/>
      <c r="C6" s="14"/>
      <c r="D6" s="14"/>
      <c r="E6" s="14"/>
      <c r="F6" s="14"/>
      <c r="G6" s="14"/>
      <c r="H6" s="14"/>
      <c r="I6" s="14"/>
      <c r="J6" s="14"/>
    </row>
    <row r="7" ht="26.25" customHeight="1" spans="1:10">
      <c r="A7" s="13"/>
      <c r="B7" s="13"/>
      <c r="C7" s="13"/>
      <c r="D7" s="13"/>
      <c r="E7" s="13"/>
      <c r="F7" s="13"/>
      <c r="G7" s="13"/>
      <c r="H7" s="13"/>
      <c r="I7" s="13"/>
      <c r="J7" s="13"/>
    </row>
    <row r="8" customHeight="1" spans="1:1">
      <c r="A8" t="s">
        <v>481</v>
      </c>
    </row>
  </sheetData>
  <mergeCells count="2">
    <mergeCell ref="A2:J2"/>
    <mergeCell ref="A3:H3"/>
  </mergeCells>
  <pageMargins left="0.75" right="0.75" top="1" bottom="1" header="0.5" footer="0.5"/>
  <pageSetup paperSize="9" fitToWidth="0" fitToHeight="0"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Right="0"/>
    <pageSetUpPr fitToPage="1"/>
  </sheetPr>
  <dimension ref="A1:H9"/>
  <sheetViews>
    <sheetView workbookViewId="0">
      <selection activeCell="C23" sqref="C23"/>
    </sheetView>
  </sheetViews>
  <sheetFormatPr defaultColWidth="9.14166666666667" defaultRowHeight="12" customHeight="1" outlineLevelCol="7"/>
  <cols>
    <col min="1" max="1" width="22.7083333333333" customWidth="1"/>
    <col min="2" max="2" width="24.575" customWidth="1"/>
    <col min="3" max="3" width="30.425" customWidth="1"/>
    <col min="4" max="5" width="23.575" customWidth="1"/>
    <col min="6" max="8" width="32.1416666666667" customWidth="1"/>
  </cols>
  <sheetData>
    <row r="1" ht="14.25" customHeight="1" spans="8:8">
      <c r="H1" s="40" t="s">
        <v>484</v>
      </c>
    </row>
    <row r="2" ht="28.5" customHeight="1" spans="1:8">
      <c r="A2" s="41" t="s">
        <v>485</v>
      </c>
      <c r="B2" s="20"/>
      <c r="C2" s="20"/>
      <c r="D2" s="20"/>
      <c r="E2" s="20"/>
      <c r="F2" s="20"/>
      <c r="G2" s="20"/>
      <c r="H2" s="20"/>
    </row>
    <row r="3" ht="13.5" customHeight="1" spans="1:2">
      <c r="A3" s="42" t="str">
        <f>"单位名称："&amp;"师宗县民政局"</f>
        <v>单位名称：师宗县民政局</v>
      </c>
      <c r="B3" s="21"/>
    </row>
    <row r="4" ht="18" customHeight="1" spans="1:8">
      <c r="A4" s="24" t="s">
        <v>429</v>
      </c>
      <c r="B4" s="24" t="s">
        <v>486</v>
      </c>
      <c r="C4" s="24" t="s">
        <v>487</v>
      </c>
      <c r="D4" s="24" t="s">
        <v>488</v>
      </c>
      <c r="E4" s="24" t="s">
        <v>489</v>
      </c>
      <c r="F4" s="43" t="s">
        <v>490</v>
      </c>
      <c r="G4" s="44"/>
      <c r="H4" s="45"/>
    </row>
    <row r="5" ht="18" customHeight="1" spans="1:8">
      <c r="A5" s="30"/>
      <c r="B5" s="30"/>
      <c r="C5" s="30"/>
      <c r="D5" s="30"/>
      <c r="E5" s="30"/>
      <c r="F5" s="46" t="s">
        <v>441</v>
      </c>
      <c r="G5" s="46" t="s">
        <v>491</v>
      </c>
      <c r="H5" s="46" t="s">
        <v>492</v>
      </c>
    </row>
    <row r="6" ht="21" customHeight="1" spans="1:8">
      <c r="A6" s="46">
        <v>1</v>
      </c>
      <c r="B6" s="46">
        <v>2</v>
      </c>
      <c r="C6" s="46">
        <v>3</v>
      </c>
      <c r="D6" s="46">
        <v>4</v>
      </c>
      <c r="E6" s="46">
        <v>5</v>
      </c>
      <c r="F6" s="46">
        <v>6</v>
      </c>
      <c r="G6" s="46">
        <v>7</v>
      </c>
      <c r="H6" s="46">
        <v>8</v>
      </c>
    </row>
    <row r="7" ht="33" customHeight="1" spans="1:8">
      <c r="A7" s="13"/>
      <c r="B7" s="13"/>
      <c r="C7" s="13"/>
      <c r="D7" s="13"/>
      <c r="E7" s="13"/>
      <c r="F7" s="13"/>
      <c r="G7" s="15"/>
      <c r="H7" s="15"/>
    </row>
    <row r="8" ht="24" customHeight="1" spans="1:8">
      <c r="A8" s="47" t="s">
        <v>28</v>
      </c>
      <c r="B8" s="48"/>
      <c r="C8" s="48"/>
      <c r="D8" s="48"/>
      <c r="E8" s="48"/>
      <c r="F8" s="13"/>
      <c r="G8" s="15"/>
      <c r="H8" s="15"/>
    </row>
    <row r="9" customHeight="1" spans="1:1">
      <c r="A9" t="s">
        <v>493</v>
      </c>
    </row>
  </sheetData>
  <mergeCells count="8">
    <mergeCell ref="A2:H2"/>
    <mergeCell ref="A3:C3"/>
    <mergeCell ref="F4:H4"/>
    <mergeCell ref="A4:A5"/>
    <mergeCell ref="B4:B5"/>
    <mergeCell ref="C4:C5"/>
    <mergeCell ref="D4:D5"/>
    <mergeCell ref="E4:E5"/>
  </mergeCells>
  <pageMargins left="0.75" right="0.75" top="1" bottom="1" header="0.5" footer="0.5"/>
  <pageSetup paperSize="9" fitToWidth="0" fitToHeight="0"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Right="0"/>
    <pageSetUpPr fitToPage="1"/>
  </sheetPr>
  <dimension ref="A1:K16"/>
  <sheetViews>
    <sheetView workbookViewId="0">
      <selection activeCell="A21" sqref="A21"/>
    </sheetView>
  </sheetViews>
  <sheetFormatPr defaultColWidth="9.14166666666667" defaultRowHeight="14.25" customHeight="1"/>
  <cols>
    <col min="1" max="3" width="23.575" customWidth="1"/>
    <col min="4" max="7" width="27" customWidth="1"/>
    <col min="8" max="8" width="20.1416666666667" customWidth="1"/>
    <col min="9" max="9" width="33.85" customWidth="1"/>
    <col min="10" max="10" width="32.1416666666667" customWidth="1"/>
    <col min="11" max="11" width="17.575" customWidth="1"/>
  </cols>
  <sheetData>
    <row r="1" ht="13.5" customHeight="1" spans="4:11">
      <c r="D1" s="19"/>
      <c r="E1" s="19"/>
      <c r="F1" s="19"/>
      <c r="G1" s="19"/>
      <c r="K1" s="36" t="s">
        <v>494</v>
      </c>
    </row>
    <row r="2" ht="27.75" customHeight="1" spans="1:11">
      <c r="A2" s="20" t="s">
        <v>495</v>
      </c>
      <c r="B2" s="20"/>
      <c r="C2" s="20"/>
      <c r="D2" s="20"/>
      <c r="E2" s="20"/>
      <c r="F2" s="20"/>
      <c r="G2" s="20"/>
      <c r="H2" s="20"/>
      <c r="I2" s="20"/>
      <c r="J2" s="20"/>
      <c r="K2" s="20"/>
    </row>
    <row r="3" ht="13.5" customHeight="1" spans="1:11">
      <c r="A3" s="4" t="str">
        <f>"单位名称："&amp;"师宗县民政局"</f>
        <v>单位名称：师宗县民政局</v>
      </c>
      <c r="B3" s="21"/>
      <c r="C3" s="21"/>
      <c r="D3" s="21"/>
      <c r="E3" s="21"/>
      <c r="F3" s="21"/>
      <c r="G3" s="21"/>
      <c r="H3" s="22"/>
      <c r="I3" s="22"/>
      <c r="J3" s="22"/>
      <c r="K3" s="7" t="str">
        <f>"单位："&amp;"元"</f>
        <v>单位：元</v>
      </c>
    </row>
    <row r="4" ht="21.75" customHeight="1" spans="1:11">
      <c r="A4" s="23" t="s">
        <v>311</v>
      </c>
      <c r="B4" s="23" t="s">
        <v>260</v>
      </c>
      <c r="C4" s="23" t="s">
        <v>258</v>
      </c>
      <c r="D4" s="24" t="s">
        <v>261</v>
      </c>
      <c r="E4" s="24" t="s">
        <v>262</v>
      </c>
      <c r="F4" s="24" t="s">
        <v>312</v>
      </c>
      <c r="G4" s="24" t="s">
        <v>313</v>
      </c>
      <c r="H4" s="25" t="s">
        <v>28</v>
      </c>
      <c r="I4" s="37" t="s">
        <v>496</v>
      </c>
      <c r="J4" s="38"/>
      <c r="K4" s="39"/>
    </row>
    <row r="5" ht="21.75" customHeight="1" spans="1:11">
      <c r="A5" s="26"/>
      <c r="B5" s="26"/>
      <c r="C5" s="26"/>
      <c r="D5" s="27"/>
      <c r="E5" s="27"/>
      <c r="F5" s="27"/>
      <c r="G5" s="27"/>
      <c r="H5" s="28"/>
      <c r="I5" s="24" t="s">
        <v>31</v>
      </c>
      <c r="J5" s="24" t="s">
        <v>32</v>
      </c>
      <c r="K5" s="24" t="s">
        <v>33</v>
      </c>
    </row>
    <row r="6" ht="40.5" customHeight="1" spans="1:11">
      <c r="A6" s="29"/>
      <c r="B6" s="29"/>
      <c r="C6" s="29"/>
      <c r="D6" s="30"/>
      <c r="E6" s="30"/>
      <c r="F6" s="30"/>
      <c r="G6" s="30"/>
      <c r="H6" s="31"/>
      <c r="I6" s="30" t="s">
        <v>30</v>
      </c>
      <c r="J6" s="30"/>
      <c r="K6" s="30"/>
    </row>
    <row r="7" ht="15" customHeight="1" spans="1:11">
      <c r="A7" s="11">
        <v>1</v>
      </c>
      <c r="B7" s="11">
        <v>2</v>
      </c>
      <c r="C7" s="11">
        <v>3</v>
      </c>
      <c r="D7" s="11">
        <v>4</v>
      </c>
      <c r="E7" s="11">
        <v>5</v>
      </c>
      <c r="F7" s="11">
        <v>6</v>
      </c>
      <c r="G7" s="11">
        <v>7</v>
      </c>
      <c r="H7" s="11">
        <v>8</v>
      </c>
      <c r="I7" s="11">
        <v>9</v>
      </c>
      <c r="J7" s="12">
        <v>10</v>
      </c>
      <c r="K7" s="12">
        <v>11</v>
      </c>
    </row>
    <row r="8" ht="18.75" customHeight="1" spans="1:11">
      <c r="A8" s="32"/>
      <c r="B8" s="13"/>
      <c r="C8" s="32"/>
      <c r="D8" s="32"/>
      <c r="E8" s="32"/>
      <c r="F8" s="32"/>
      <c r="G8" s="32"/>
      <c r="H8" s="15"/>
      <c r="I8" s="15"/>
      <c r="J8" s="15"/>
      <c r="K8" s="15"/>
    </row>
    <row r="9" ht="18.75" customHeight="1" spans="1:11">
      <c r="A9" s="13"/>
      <c r="B9" s="13"/>
      <c r="C9" s="13"/>
      <c r="D9" s="13"/>
      <c r="E9" s="13"/>
      <c r="F9" s="13"/>
      <c r="G9" s="13"/>
      <c r="H9" s="15"/>
      <c r="I9" s="15"/>
      <c r="J9" s="15"/>
      <c r="K9" s="15"/>
    </row>
    <row r="10" ht="18.75" customHeight="1" spans="1:11">
      <c r="A10" s="13"/>
      <c r="B10" s="13"/>
      <c r="C10" s="13"/>
      <c r="D10" s="13"/>
      <c r="E10" s="13"/>
      <c r="F10" s="13"/>
      <c r="G10" s="13"/>
      <c r="H10" s="15"/>
      <c r="I10" s="15"/>
      <c r="J10" s="15"/>
      <c r="K10" s="13"/>
    </row>
    <row r="11" ht="18.75" customHeight="1" spans="1:11">
      <c r="A11" s="13"/>
      <c r="B11" s="13"/>
      <c r="C11" s="13"/>
      <c r="D11" s="13"/>
      <c r="E11" s="13"/>
      <c r="F11" s="13"/>
      <c r="G11" s="13"/>
      <c r="H11" s="15"/>
      <c r="I11" s="15"/>
      <c r="J11" s="15"/>
      <c r="K11" s="13"/>
    </row>
    <row r="12" ht="18.75" customHeight="1" spans="1:11">
      <c r="A12" s="13"/>
      <c r="B12" s="13"/>
      <c r="C12" s="13"/>
      <c r="D12" s="13"/>
      <c r="E12" s="13"/>
      <c r="F12" s="13"/>
      <c r="G12" s="13"/>
      <c r="H12" s="15"/>
      <c r="I12" s="15"/>
      <c r="J12" s="15"/>
      <c r="K12" s="13"/>
    </row>
    <row r="13" ht="18.75" customHeight="1" spans="1:11">
      <c r="A13" s="13"/>
      <c r="B13" s="13"/>
      <c r="C13" s="13"/>
      <c r="D13" s="13"/>
      <c r="E13" s="13"/>
      <c r="F13" s="13"/>
      <c r="G13" s="13"/>
      <c r="H13" s="15"/>
      <c r="I13" s="15"/>
      <c r="J13" s="15"/>
      <c r="K13" s="13"/>
    </row>
    <row r="14" ht="18.75" customHeight="1" spans="1:11">
      <c r="A14" s="13"/>
      <c r="B14" s="13"/>
      <c r="C14" s="13"/>
      <c r="D14" s="13"/>
      <c r="E14" s="13"/>
      <c r="F14" s="13"/>
      <c r="G14" s="13"/>
      <c r="H14" s="15"/>
      <c r="I14" s="15"/>
      <c r="J14" s="15"/>
      <c r="K14" s="13"/>
    </row>
    <row r="15" ht="18.75" customHeight="1" spans="1:11">
      <c r="A15" s="33" t="s">
        <v>118</v>
      </c>
      <c r="B15" s="34"/>
      <c r="C15" s="34"/>
      <c r="D15" s="34"/>
      <c r="E15" s="34"/>
      <c r="F15" s="34"/>
      <c r="G15" s="35"/>
      <c r="H15" s="15"/>
      <c r="I15" s="15"/>
      <c r="J15" s="15"/>
      <c r="K15" s="15"/>
    </row>
    <row r="16" customHeight="1" spans="1:1">
      <c r="A16" t="s">
        <v>497</v>
      </c>
    </row>
  </sheetData>
  <mergeCells count="15">
    <mergeCell ref="A2:K2"/>
    <mergeCell ref="A3:G3"/>
    <mergeCell ref="I4:K4"/>
    <mergeCell ref="A15:G15"/>
    <mergeCell ref="A4:A6"/>
    <mergeCell ref="B4:B6"/>
    <mergeCell ref="C4:C6"/>
    <mergeCell ref="D4:D6"/>
    <mergeCell ref="E4:E6"/>
    <mergeCell ref="F4:F6"/>
    <mergeCell ref="G4:G6"/>
    <mergeCell ref="H4:H6"/>
    <mergeCell ref="I5:I6"/>
    <mergeCell ref="J5:J6"/>
    <mergeCell ref="K5:K6"/>
  </mergeCells>
  <pageMargins left="0.75" right="0.75" top="1" bottom="1" header="0.5" footer="0.5"/>
  <pageSetup paperSize="9" fitToWidth="0" fitToHeight="0"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T10"/>
  <sheetViews>
    <sheetView workbookViewId="0">
      <selection activeCell="G9" sqref="G9"/>
    </sheetView>
  </sheetViews>
  <sheetFormatPr defaultColWidth="8" defaultRowHeight="14.25" customHeight="1"/>
  <cols>
    <col min="1" max="1" width="25.2833333333333" customWidth="1"/>
    <col min="2" max="2" width="33.575" customWidth="1"/>
    <col min="3" max="8" width="12.575" customWidth="1"/>
    <col min="9" max="9" width="11.7083333333333" customWidth="1"/>
    <col min="10" max="14" width="12.575" customWidth="1"/>
    <col min="15" max="15" width="15.85" customWidth="1"/>
    <col min="16" max="16" width="9.575" customWidth="1"/>
    <col min="17" max="17" width="21.2833333333333" customWidth="1"/>
    <col min="18" max="18" width="10.575" customWidth="1"/>
    <col min="19" max="20" width="10.1416666666667" customWidth="1"/>
  </cols>
  <sheetData>
    <row r="1" customHeight="1" spans="9:20">
      <c r="I1" s="70"/>
      <c r="O1" s="70"/>
      <c r="P1" s="70"/>
      <c r="Q1" s="70"/>
      <c r="R1" s="70"/>
      <c r="S1" s="94" t="s">
        <v>23</v>
      </c>
      <c r="T1" s="36" t="s">
        <v>23</v>
      </c>
    </row>
    <row r="2" ht="36" customHeight="1" spans="1:20">
      <c r="A2" s="252" t="s">
        <v>24</v>
      </c>
      <c r="B2" s="20"/>
      <c r="C2" s="20"/>
      <c r="D2" s="20"/>
      <c r="E2" s="20"/>
      <c r="F2" s="20"/>
      <c r="G2" s="20"/>
      <c r="H2" s="20"/>
      <c r="I2" s="72"/>
      <c r="J2" s="20"/>
      <c r="K2" s="20"/>
      <c r="L2" s="20"/>
      <c r="M2" s="20"/>
      <c r="N2" s="20"/>
      <c r="O2" s="72"/>
      <c r="P2" s="72"/>
      <c r="Q2" s="72"/>
      <c r="R2" s="72"/>
      <c r="S2" s="20"/>
      <c r="T2" s="72"/>
    </row>
    <row r="3" ht="20.25" customHeight="1" spans="1:20">
      <c r="A3" s="42" t="str">
        <f>"单位名称："&amp;"师宗县民政局"</f>
        <v>单位名称：师宗县民政局</v>
      </c>
      <c r="B3" s="22"/>
      <c r="C3" s="22"/>
      <c r="D3" s="22"/>
      <c r="E3" s="22"/>
      <c r="F3" s="22"/>
      <c r="G3" s="22"/>
      <c r="H3" s="22"/>
      <c r="I3" s="61"/>
      <c r="J3" s="22"/>
      <c r="K3" s="22"/>
      <c r="L3" s="22"/>
      <c r="M3" s="22"/>
      <c r="N3" s="22"/>
      <c r="O3" s="61"/>
      <c r="P3" s="61"/>
      <c r="Q3" s="61"/>
      <c r="R3" s="61"/>
      <c r="S3" s="94" t="str">
        <f>"单位："&amp;"元"</f>
        <v>单位：元</v>
      </c>
      <c r="T3" s="274" t="s">
        <v>25</v>
      </c>
    </row>
    <row r="4" ht="18.75" customHeight="1" spans="1:20">
      <c r="A4" s="253" t="s">
        <v>26</v>
      </c>
      <c r="B4" s="254" t="s">
        <v>27</v>
      </c>
      <c r="C4" s="254" t="s">
        <v>28</v>
      </c>
      <c r="D4" s="255" t="s">
        <v>29</v>
      </c>
      <c r="E4" s="256"/>
      <c r="F4" s="256"/>
      <c r="G4" s="256"/>
      <c r="H4" s="256"/>
      <c r="I4" s="266"/>
      <c r="J4" s="256"/>
      <c r="K4" s="256"/>
      <c r="L4" s="256"/>
      <c r="M4" s="256"/>
      <c r="N4" s="267"/>
      <c r="O4" s="255" t="s">
        <v>19</v>
      </c>
      <c r="P4" s="255"/>
      <c r="Q4" s="255"/>
      <c r="R4" s="255"/>
      <c r="S4" s="256"/>
      <c r="T4" s="275"/>
    </row>
    <row r="5" ht="24.75" customHeight="1" spans="1:20">
      <c r="A5" s="257"/>
      <c r="B5" s="258"/>
      <c r="C5" s="258"/>
      <c r="D5" s="258" t="s">
        <v>30</v>
      </c>
      <c r="E5" s="258" t="s">
        <v>31</v>
      </c>
      <c r="F5" s="258" t="s">
        <v>32</v>
      </c>
      <c r="G5" s="258" t="s">
        <v>33</v>
      </c>
      <c r="H5" s="258" t="s">
        <v>34</v>
      </c>
      <c r="I5" s="268" t="s">
        <v>35</v>
      </c>
      <c r="J5" s="269"/>
      <c r="K5" s="269"/>
      <c r="L5" s="269"/>
      <c r="M5" s="269"/>
      <c r="N5" s="270"/>
      <c r="O5" s="271" t="s">
        <v>30</v>
      </c>
      <c r="P5" s="271" t="s">
        <v>31</v>
      </c>
      <c r="Q5" s="253" t="s">
        <v>32</v>
      </c>
      <c r="R5" s="254" t="s">
        <v>33</v>
      </c>
      <c r="S5" s="276" t="s">
        <v>34</v>
      </c>
      <c r="T5" s="254" t="s">
        <v>35</v>
      </c>
    </row>
    <row r="6" ht="24.75" customHeight="1" spans="1:20">
      <c r="A6" s="259"/>
      <c r="B6" s="260"/>
      <c r="C6" s="260"/>
      <c r="D6" s="260"/>
      <c r="E6" s="260"/>
      <c r="F6" s="260"/>
      <c r="G6" s="260"/>
      <c r="H6" s="260"/>
      <c r="I6" s="12" t="s">
        <v>30</v>
      </c>
      <c r="J6" s="272" t="s">
        <v>36</v>
      </c>
      <c r="K6" s="272" t="s">
        <v>37</v>
      </c>
      <c r="L6" s="272" t="s">
        <v>38</v>
      </c>
      <c r="M6" s="272" t="s">
        <v>39</v>
      </c>
      <c r="N6" s="272" t="s">
        <v>40</v>
      </c>
      <c r="O6" s="273"/>
      <c r="P6" s="273"/>
      <c r="Q6" s="277"/>
      <c r="R6" s="273"/>
      <c r="S6" s="260"/>
      <c r="T6" s="260"/>
    </row>
    <row r="7" ht="16.5" customHeight="1" spans="1:20">
      <c r="A7" s="261">
        <v>1</v>
      </c>
      <c r="B7" s="11">
        <v>2</v>
      </c>
      <c r="C7" s="11">
        <v>3</v>
      </c>
      <c r="D7" s="11">
        <v>4</v>
      </c>
      <c r="E7" s="262">
        <v>5</v>
      </c>
      <c r="F7" s="263">
        <v>6</v>
      </c>
      <c r="G7" s="263">
        <v>7</v>
      </c>
      <c r="H7" s="262">
        <v>8</v>
      </c>
      <c r="I7" s="262">
        <v>9</v>
      </c>
      <c r="J7" s="263">
        <v>10</v>
      </c>
      <c r="K7" s="263">
        <v>11</v>
      </c>
      <c r="L7" s="262">
        <v>12</v>
      </c>
      <c r="M7" s="262">
        <v>13</v>
      </c>
      <c r="N7" s="263">
        <v>14</v>
      </c>
      <c r="O7" s="263">
        <v>15</v>
      </c>
      <c r="P7" s="262">
        <v>16</v>
      </c>
      <c r="Q7" s="278">
        <v>17</v>
      </c>
      <c r="R7" s="279">
        <v>18</v>
      </c>
      <c r="S7" s="279">
        <v>19</v>
      </c>
      <c r="T7" s="279">
        <v>20</v>
      </c>
    </row>
    <row r="8" ht="16.5" customHeight="1" outlineLevel="1" spans="1:20">
      <c r="A8" s="13" t="s">
        <v>41</v>
      </c>
      <c r="B8" s="13" t="s">
        <v>42</v>
      </c>
      <c r="C8" s="15">
        <v>25791803.97</v>
      </c>
      <c r="D8" s="15">
        <v>25791803.97</v>
      </c>
      <c r="E8" s="15">
        <v>25791803.97</v>
      </c>
      <c r="F8" s="15"/>
      <c r="G8" s="15"/>
      <c r="H8" s="15"/>
      <c r="I8" s="15"/>
      <c r="J8" s="15"/>
      <c r="K8" s="15"/>
      <c r="L8" s="15"/>
      <c r="M8" s="15"/>
      <c r="N8" s="15"/>
      <c r="O8" s="15"/>
      <c r="P8" s="15"/>
      <c r="Q8" s="15"/>
      <c r="R8" s="15"/>
      <c r="S8" s="15"/>
      <c r="T8" s="15"/>
    </row>
    <row r="9" ht="16.5" customHeight="1" spans="1:20">
      <c r="A9" s="138" t="s">
        <v>43</v>
      </c>
      <c r="B9" s="138" t="s">
        <v>42</v>
      </c>
      <c r="C9" s="15">
        <v>25791803.97</v>
      </c>
      <c r="D9" s="15">
        <v>25791803.97</v>
      </c>
      <c r="E9" s="15">
        <v>25791803.97</v>
      </c>
      <c r="F9" s="15"/>
      <c r="G9" s="15"/>
      <c r="H9" s="15"/>
      <c r="I9" s="15"/>
      <c r="J9" s="15"/>
      <c r="K9" s="15"/>
      <c r="L9" s="15"/>
      <c r="M9" s="15"/>
      <c r="N9" s="15"/>
      <c r="O9" s="15"/>
      <c r="P9" s="15"/>
      <c r="Q9" s="15"/>
      <c r="R9" s="15"/>
      <c r="S9" s="13"/>
      <c r="T9" s="13"/>
    </row>
    <row r="10" ht="12.75" customHeight="1" spans="1:20">
      <c r="A10" s="264" t="s">
        <v>28</v>
      </c>
      <c r="B10" s="265"/>
      <c r="C10" s="15">
        <v>25791803.97</v>
      </c>
      <c r="D10" s="15">
        <v>25791803.97</v>
      </c>
      <c r="E10" s="15">
        <v>25791803.97</v>
      </c>
      <c r="F10" s="15"/>
      <c r="G10" s="15"/>
      <c r="H10" s="15"/>
      <c r="I10" s="15"/>
      <c r="J10" s="15"/>
      <c r="K10" s="15"/>
      <c r="L10" s="15"/>
      <c r="M10" s="15"/>
      <c r="N10" s="15"/>
      <c r="O10" s="15"/>
      <c r="P10" s="15"/>
      <c r="Q10" s="15"/>
      <c r="R10" s="15"/>
      <c r="S10" s="15"/>
      <c r="T10" s="15"/>
    </row>
  </sheetData>
  <mergeCells count="22">
    <mergeCell ref="S1:T1"/>
    <mergeCell ref="A2:T2"/>
    <mergeCell ref="A3:D3"/>
    <mergeCell ref="S3:T3"/>
    <mergeCell ref="D4:N4"/>
    <mergeCell ref="O4:T4"/>
    <mergeCell ref="I5:N5"/>
    <mergeCell ref="A10:B10"/>
    <mergeCell ref="A4:A6"/>
    <mergeCell ref="B4:B6"/>
    <mergeCell ref="C4:C6"/>
    <mergeCell ref="D5:D6"/>
    <mergeCell ref="E5:E6"/>
    <mergeCell ref="F5:F6"/>
    <mergeCell ref="G5:G6"/>
    <mergeCell ref="H5:H6"/>
    <mergeCell ref="O5:O6"/>
    <mergeCell ref="P5:P6"/>
    <mergeCell ref="Q5:Q6"/>
    <mergeCell ref="R5:R6"/>
    <mergeCell ref="S5:S6"/>
    <mergeCell ref="T5:T6"/>
  </mergeCells>
  <pageMargins left="0.751388888888889" right="0.751388888888889" top="1" bottom="1" header="0.5" footer="0.5"/>
  <pageSetup paperSize="9" fitToWidth="0" fitToHeight="0" orientation="landscape" horizontalDpi="600"/>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Right="0"/>
    <pageSetUpPr fitToPage="1"/>
  </sheetPr>
  <dimension ref="A1:G15"/>
  <sheetViews>
    <sheetView workbookViewId="0">
      <selection activeCell="D23" sqref="D23"/>
    </sheetView>
  </sheetViews>
  <sheetFormatPr defaultColWidth="9.14166666666667" defaultRowHeight="14.25" customHeight="1" outlineLevelCol="6"/>
  <cols>
    <col min="1" max="1" width="27.425" customWidth="1"/>
    <col min="2" max="2" width="30.7083333333333" customWidth="1"/>
    <col min="3" max="3" width="27.425" customWidth="1"/>
    <col min="4" max="4" width="26.85" customWidth="1"/>
    <col min="5" max="7" width="30.425" customWidth="1"/>
  </cols>
  <sheetData>
    <row r="1" ht="13.5" customHeight="1" spans="4:7">
      <c r="D1" s="1"/>
      <c r="G1" s="2" t="s">
        <v>498</v>
      </c>
    </row>
    <row r="2" ht="27.75" customHeight="1" spans="1:7">
      <c r="A2" s="3" t="s">
        <v>499</v>
      </c>
      <c r="B2" s="3"/>
      <c r="C2" s="3"/>
      <c r="D2" s="3"/>
      <c r="E2" s="3"/>
      <c r="F2" s="3"/>
      <c r="G2" s="3"/>
    </row>
    <row r="3" ht="13.5" customHeight="1" spans="1:7">
      <c r="A3" s="4" t="str">
        <f>"单位名称："&amp;"师宗县民政局"</f>
        <v>单位名称：师宗县民政局</v>
      </c>
      <c r="B3" s="5"/>
      <c r="C3" s="5"/>
      <c r="D3" s="5"/>
      <c r="E3" s="6"/>
      <c r="F3" s="6"/>
      <c r="G3" s="7" t="str">
        <f>"单位："&amp;"元"</f>
        <v>单位：元</v>
      </c>
    </row>
    <row r="4" ht="21.75" customHeight="1" spans="1:7">
      <c r="A4" s="8" t="s">
        <v>258</v>
      </c>
      <c r="B4" s="8" t="s">
        <v>311</v>
      </c>
      <c r="C4" s="8" t="s">
        <v>260</v>
      </c>
      <c r="D4" s="9" t="s">
        <v>500</v>
      </c>
      <c r="E4" s="10" t="s">
        <v>31</v>
      </c>
      <c r="F4" s="10"/>
      <c r="G4" s="10"/>
    </row>
    <row r="5" ht="21.75" customHeight="1" spans="1:7">
      <c r="A5" s="8"/>
      <c r="B5" s="8"/>
      <c r="C5" s="8"/>
      <c r="D5" s="9"/>
      <c r="E5" s="10" t="s">
        <v>501</v>
      </c>
      <c r="F5" s="9" t="s">
        <v>502</v>
      </c>
      <c r="G5" s="9" t="s">
        <v>503</v>
      </c>
    </row>
    <row r="6" ht="40.5" customHeight="1" spans="1:7">
      <c r="A6" s="8"/>
      <c r="B6" s="8"/>
      <c r="C6" s="8"/>
      <c r="D6" s="9"/>
      <c r="E6" s="10"/>
      <c r="F6" s="9" t="s">
        <v>30</v>
      </c>
      <c r="G6" s="9"/>
    </row>
    <row r="7" ht="15.75" customHeight="1" spans="1:7">
      <c r="A7" s="11">
        <v>1</v>
      </c>
      <c r="B7" s="11">
        <v>2</v>
      </c>
      <c r="C7" s="11">
        <v>3</v>
      </c>
      <c r="D7" s="11">
        <v>4</v>
      </c>
      <c r="E7" s="11">
        <v>8</v>
      </c>
      <c r="F7" s="11">
        <v>9</v>
      </c>
      <c r="G7" s="12">
        <v>10</v>
      </c>
    </row>
    <row r="8" ht="26.25" customHeight="1" spans="1:7">
      <c r="A8" s="13" t="s">
        <v>42</v>
      </c>
      <c r="B8" s="14"/>
      <c r="C8" s="14"/>
      <c r="D8" s="14"/>
      <c r="E8" s="15">
        <v>20095169.6</v>
      </c>
      <c r="F8" s="15">
        <v>20095169.6</v>
      </c>
      <c r="G8" s="15"/>
    </row>
    <row r="9" ht="24.75" customHeight="1" spans="1:7">
      <c r="A9" s="14"/>
      <c r="B9" s="13" t="s">
        <v>504</v>
      </c>
      <c r="C9" s="13" t="s">
        <v>343</v>
      </c>
      <c r="D9" s="13" t="s">
        <v>505</v>
      </c>
      <c r="E9" s="15">
        <v>270000</v>
      </c>
      <c r="F9" s="15">
        <v>270000</v>
      </c>
      <c r="G9" s="15"/>
    </row>
    <row r="10" ht="24.75" customHeight="1" spans="1:7">
      <c r="A10" s="13"/>
      <c r="B10" s="13" t="s">
        <v>506</v>
      </c>
      <c r="C10" s="13" t="s">
        <v>328</v>
      </c>
      <c r="D10" s="13" t="s">
        <v>505</v>
      </c>
      <c r="E10" s="15">
        <v>1569.6</v>
      </c>
      <c r="F10" s="15">
        <v>1569.6</v>
      </c>
      <c r="G10" s="15"/>
    </row>
    <row r="11" ht="24.75" customHeight="1" spans="1:7">
      <c r="A11" s="13"/>
      <c r="B11" s="13" t="s">
        <v>506</v>
      </c>
      <c r="C11" s="13" t="s">
        <v>322</v>
      </c>
      <c r="D11" s="13" t="s">
        <v>505</v>
      </c>
      <c r="E11" s="15">
        <v>5640000</v>
      </c>
      <c r="F11" s="15">
        <v>5640000</v>
      </c>
      <c r="G11" s="15"/>
    </row>
    <row r="12" ht="24.75" customHeight="1" spans="1:7">
      <c r="A12" s="13"/>
      <c r="B12" s="13" t="s">
        <v>506</v>
      </c>
      <c r="C12" s="13" t="s">
        <v>316</v>
      </c>
      <c r="D12" s="13" t="s">
        <v>505</v>
      </c>
      <c r="E12" s="15">
        <v>8516800</v>
      </c>
      <c r="F12" s="15">
        <v>8516800</v>
      </c>
      <c r="G12" s="15"/>
    </row>
    <row r="13" ht="24.75" customHeight="1" spans="1:7">
      <c r="A13" s="13"/>
      <c r="B13" s="13" t="s">
        <v>506</v>
      </c>
      <c r="C13" s="13" t="s">
        <v>319</v>
      </c>
      <c r="D13" s="13" t="s">
        <v>505</v>
      </c>
      <c r="E13" s="15">
        <v>5616800</v>
      </c>
      <c r="F13" s="15">
        <v>5616800</v>
      </c>
      <c r="G13" s="15"/>
    </row>
    <row r="14" ht="24.75" customHeight="1" spans="1:7">
      <c r="A14" s="13"/>
      <c r="B14" s="13" t="s">
        <v>507</v>
      </c>
      <c r="C14" s="13" t="s">
        <v>324</v>
      </c>
      <c r="D14" s="13" t="s">
        <v>505</v>
      </c>
      <c r="E14" s="15">
        <v>50000</v>
      </c>
      <c r="F14" s="15">
        <v>50000</v>
      </c>
      <c r="G14" s="15"/>
    </row>
    <row r="15" ht="18.75" customHeight="1" spans="1:7">
      <c r="A15" s="16" t="s">
        <v>28</v>
      </c>
      <c r="B15" s="17" t="s">
        <v>508</v>
      </c>
      <c r="C15" s="17"/>
      <c r="D15" s="18"/>
      <c r="E15" s="15">
        <v>20095169.6</v>
      </c>
      <c r="F15" s="15">
        <v>20095169.6</v>
      </c>
      <c r="G15" s="15"/>
    </row>
  </sheetData>
  <mergeCells count="11">
    <mergeCell ref="A2:G2"/>
    <mergeCell ref="A3:D3"/>
    <mergeCell ref="E4:G4"/>
    <mergeCell ref="A15:D15"/>
    <mergeCell ref="A4:A6"/>
    <mergeCell ref="B4:B6"/>
    <mergeCell ref="C4:C6"/>
    <mergeCell ref="D4:D6"/>
    <mergeCell ref="E5:E6"/>
    <mergeCell ref="F5:F6"/>
    <mergeCell ref="G5:G6"/>
  </mergeCells>
  <pageMargins left="0.75" right="0.75" top="1" bottom="1" header="0.5" footer="0.5"/>
  <pageSetup paperSize="9" fitToWidth="0" fitToHeight="0"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Right="0"/>
  </sheetPr>
  <dimension ref="A1:Q46"/>
  <sheetViews>
    <sheetView workbookViewId="0">
      <selection activeCell="F41" sqref="F41"/>
    </sheetView>
  </sheetViews>
  <sheetFormatPr defaultColWidth="9.14166666666667" defaultRowHeight="14.25" customHeight="1"/>
  <cols>
    <col min="1" max="1" width="23.125" customWidth="1"/>
    <col min="2" max="2" width="31.875" customWidth="1"/>
    <col min="3" max="3" width="18.85" customWidth="1"/>
    <col min="4" max="4" width="21" customWidth="1"/>
    <col min="5" max="5" width="18.85" customWidth="1"/>
    <col min="6" max="6" width="20.1416666666667" customWidth="1"/>
    <col min="7" max="7" width="18.85" customWidth="1"/>
    <col min="8" max="8" width="19.85" customWidth="1"/>
    <col min="9" max="9" width="21.2833333333333" customWidth="1"/>
    <col min="10" max="10" width="15.575" customWidth="1"/>
    <col min="11" max="11" width="16.425" customWidth="1"/>
    <col min="12" max="12" width="13.575" customWidth="1"/>
    <col min="13" max="17" width="18.85" customWidth="1"/>
  </cols>
  <sheetData>
    <row r="1" ht="15.75" customHeight="1" spans="17:17">
      <c r="Q1" s="40" t="s">
        <v>44</v>
      </c>
    </row>
    <row r="2" ht="28.5" customHeight="1" spans="1:17">
      <c r="A2" s="3" t="s">
        <v>45</v>
      </c>
      <c r="B2" s="3"/>
      <c r="C2" s="3"/>
      <c r="D2" s="3"/>
      <c r="E2" s="3"/>
      <c r="F2" s="3"/>
      <c r="G2" s="3"/>
      <c r="H2" s="3"/>
      <c r="I2" s="3"/>
      <c r="J2" s="3"/>
      <c r="K2" s="3"/>
      <c r="L2" s="3"/>
      <c r="M2" s="3"/>
      <c r="N2" s="3"/>
      <c r="O2" s="3"/>
      <c r="P2" s="3"/>
      <c r="Q2" s="3"/>
    </row>
    <row r="3" ht="15" customHeight="1" spans="1:17">
      <c r="A3" s="233" t="str">
        <f>"单位名称："&amp;"师宗县民政局"</f>
        <v>单位名称：师宗县民政局</v>
      </c>
      <c r="B3" s="234"/>
      <c r="C3" s="59"/>
      <c r="D3" s="6"/>
      <c r="E3" s="59"/>
      <c r="F3" s="6"/>
      <c r="G3" s="59"/>
      <c r="H3" s="6"/>
      <c r="I3" s="6"/>
      <c r="J3" s="6"/>
      <c r="K3" s="59"/>
      <c r="L3" s="6"/>
      <c r="M3" s="59"/>
      <c r="N3" s="59"/>
      <c r="O3" s="6"/>
      <c r="P3" s="6"/>
      <c r="Q3" s="40" t="str">
        <f>"单位："&amp;"元"</f>
        <v>单位：元</v>
      </c>
    </row>
    <row r="4" ht="17.25" customHeight="1" spans="1:17">
      <c r="A4" s="235" t="s">
        <v>46</v>
      </c>
      <c r="B4" s="236" t="s">
        <v>47</v>
      </c>
      <c r="C4" s="237" t="s">
        <v>28</v>
      </c>
      <c r="D4" s="238" t="s">
        <v>48</v>
      </c>
      <c r="E4" s="10"/>
      <c r="F4" s="238" t="s">
        <v>49</v>
      </c>
      <c r="G4" s="10"/>
      <c r="H4" s="239" t="s">
        <v>31</v>
      </c>
      <c r="I4" s="245" t="s">
        <v>32</v>
      </c>
      <c r="J4" s="236" t="s">
        <v>50</v>
      </c>
      <c r="K4" s="246" t="s">
        <v>33</v>
      </c>
      <c r="L4" s="238" t="s">
        <v>35</v>
      </c>
      <c r="M4" s="247"/>
      <c r="N4" s="247"/>
      <c r="O4" s="247"/>
      <c r="P4" s="247"/>
      <c r="Q4" s="251"/>
    </row>
    <row r="5" ht="26.25" customHeight="1" spans="1:17">
      <c r="A5" s="10"/>
      <c r="B5" s="240"/>
      <c r="C5" s="240"/>
      <c r="D5" s="240" t="s">
        <v>28</v>
      </c>
      <c r="E5" s="240" t="s">
        <v>51</v>
      </c>
      <c r="F5" s="240" t="s">
        <v>28</v>
      </c>
      <c r="G5" s="241" t="s">
        <v>51</v>
      </c>
      <c r="H5" s="240"/>
      <c r="I5" s="240"/>
      <c r="J5" s="240"/>
      <c r="K5" s="241"/>
      <c r="L5" s="240" t="s">
        <v>30</v>
      </c>
      <c r="M5" s="248" t="s">
        <v>52</v>
      </c>
      <c r="N5" s="248" t="s">
        <v>53</v>
      </c>
      <c r="O5" s="248" t="s">
        <v>54</v>
      </c>
      <c r="P5" s="248" t="s">
        <v>55</v>
      </c>
      <c r="Q5" s="248" t="s">
        <v>56</v>
      </c>
    </row>
    <row r="6" ht="16.5" customHeight="1" spans="1:17">
      <c r="A6" s="10">
        <v>1</v>
      </c>
      <c r="B6" s="240">
        <v>2</v>
      </c>
      <c r="C6" s="240">
        <v>3</v>
      </c>
      <c r="D6" s="240">
        <v>4</v>
      </c>
      <c r="E6" s="242">
        <v>5</v>
      </c>
      <c r="F6" s="243">
        <v>6</v>
      </c>
      <c r="G6" s="242">
        <v>7</v>
      </c>
      <c r="H6" s="243">
        <v>8</v>
      </c>
      <c r="I6" s="242">
        <v>9</v>
      </c>
      <c r="J6" s="242">
        <v>10</v>
      </c>
      <c r="K6" s="242">
        <v>11</v>
      </c>
      <c r="L6" s="242">
        <v>12</v>
      </c>
      <c r="M6" s="249">
        <v>13</v>
      </c>
      <c r="N6" s="250">
        <v>14</v>
      </c>
      <c r="O6" s="250">
        <v>15</v>
      </c>
      <c r="P6" s="250">
        <v>16</v>
      </c>
      <c r="Q6" s="250">
        <v>17</v>
      </c>
    </row>
    <row r="7" ht="19.5" customHeight="1" spans="1:17">
      <c r="A7" s="13" t="s">
        <v>57</v>
      </c>
      <c r="B7" s="13" t="s">
        <v>58</v>
      </c>
      <c r="C7" s="15">
        <v>25247498.5</v>
      </c>
      <c r="D7" s="15">
        <v>5422328.9</v>
      </c>
      <c r="E7" s="15">
        <v>5422328.9</v>
      </c>
      <c r="F7" s="15">
        <v>19825169.6</v>
      </c>
      <c r="G7" s="15">
        <v>19825169.6</v>
      </c>
      <c r="H7" s="15">
        <v>25247498.5</v>
      </c>
      <c r="I7" s="15"/>
      <c r="J7" s="15"/>
      <c r="K7" s="15"/>
      <c r="L7" s="15"/>
      <c r="M7" s="15"/>
      <c r="N7" s="15"/>
      <c r="O7" s="15"/>
      <c r="P7" s="15"/>
      <c r="Q7" s="15"/>
    </row>
    <row r="8" ht="19.5" customHeight="1" spans="1:17">
      <c r="A8" s="138" t="s">
        <v>59</v>
      </c>
      <c r="B8" s="138" t="s">
        <v>60</v>
      </c>
      <c r="C8" s="15">
        <v>3616514.1</v>
      </c>
      <c r="D8" s="15">
        <v>3566514.1</v>
      </c>
      <c r="E8" s="15">
        <v>3566514.1</v>
      </c>
      <c r="F8" s="15">
        <v>50000</v>
      </c>
      <c r="G8" s="15">
        <v>50000</v>
      </c>
      <c r="H8" s="15">
        <v>3616514.1</v>
      </c>
      <c r="I8" s="15"/>
      <c r="J8" s="15"/>
      <c r="K8" s="15"/>
      <c r="L8" s="15"/>
      <c r="M8" s="15"/>
      <c r="N8" s="15"/>
      <c r="O8" s="15"/>
      <c r="P8" s="15"/>
      <c r="Q8" s="15"/>
    </row>
    <row r="9" ht="19.5" customHeight="1" spans="1:17">
      <c r="A9" s="158" t="s">
        <v>61</v>
      </c>
      <c r="B9" s="158" t="s">
        <v>62</v>
      </c>
      <c r="C9" s="15">
        <v>3616514.1</v>
      </c>
      <c r="D9" s="15">
        <v>3566514.1</v>
      </c>
      <c r="E9" s="15">
        <v>3566514.1</v>
      </c>
      <c r="F9" s="15">
        <v>50000</v>
      </c>
      <c r="G9" s="15">
        <v>50000</v>
      </c>
      <c r="H9" s="15">
        <v>3616514.1</v>
      </c>
      <c r="I9" s="15"/>
      <c r="J9" s="15"/>
      <c r="K9" s="15"/>
      <c r="L9" s="15"/>
      <c r="M9" s="15"/>
      <c r="N9" s="15"/>
      <c r="O9" s="15"/>
      <c r="P9" s="15"/>
      <c r="Q9" s="15"/>
    </row>
    <row r="10" ht="19.5" customHeight="1" spans="1:17">
      <c r="A10" s="138" t="s">
        <v>63</v>
      </c>
      <c r="B10" s="138" t="s">
        <v>64</v>
      </c>
      <c r="C10" s="15">
        <v>1008266.8</v>
      </c>
      <c r="D10" s="15">
        <v>1008266.8</v>
      </c>
      <c r="E10" s="15">
        <v>1008266.8</v>
      </c>
      <c r="F10" s="15"/>
      <c r="G10" s="15"/>
      <c r="H10" s="15">
        <v>1008266.8</v>
      </c>
      <c r="I10" s="15"/>
      <c r="J10" s="15"/>
      <c r="K10" s="15"/>
      <c r="L10" s="15"/>
      <c r="M10" s="15"/>
      <c r="N10" s="15"/>
      <c r="O10" s="15"/>
      <c r="P10" s="15"/>
      <c r="Q10" s="15"/>
    </row>
    <row r="11" ht="19.5" customHeight="1" spans="1:17">
      <c r="A11" s="158" t="s">
        <v>65</v>
      </c>
      <c r="B11" s="158" t="s">
        <v>66</v>
      </c>
      <c r="C11" s="15">
        <v>561482</v>
      </c>
      <c r="D11" s="15">
        <v>561482</v>
      </c>
      <c r="E11" s="15">
        <v>561482</v>
      </c>
      <c r="F11" s="15"/>
      <c r="G11" s="15"/>
      <c r="H11" s="15">
        <v>561482</v>
      </c>
      <c r="I11" s="15"/>
      <c r="J11" s="15"/>
      <c r="K11" s="15"/>
      <c r="L11" s="15"/>
      <c r="M11" s="15"/>
      <c r="N11" s="15"/>
      <c r="O11" s="15"/>
      <c r="P11" s="15"/>
      <c r="Q11" s="15"/>
    </row>
    <row r="12" ht="19.5" customHeight="1" spans="1:17">
      <c r="A12" s="158" t="s">
        <v>67</v>
      </c>
      <c r="B12" s="158" t="s">
        <v>68</v>
      </c>
      <c r="C12" s="15">
        <v>446784.8</v>
      </c>
      <c r="D12" s="15">
        <v>446784.8</v>
      </c>
      <c r="E12" s="15">
        <v>446784.8</v>
      </c>
      <c r="F12" s="15"/>
      <c r="G12" s="15"/>
      <c r="H12" s="15">
        <v>446784.8</v>
      </c>
      <c r="I12" s="15"/>
      <c r="J12" s="15"/>
      <c r="K12" s="15"/>
      <c r="L12" s="15"/>
      <c r="M12" s="15"/>
      <c r="N12" s="15"/>
      <c r="O12" s="15"/>
      <c r="P12" s="15"/>
      <c r="Q12" s="15"/>
    </row>
    <row r="13" ht="19.5" customHeight="1" spans="1:17">
      <c r="A13" s="138" t="s">
        <v>69</v>
      </c>
      <c r="B13" s="138" t="s">
        <v>70</v>
      </c>
      <c r="C13" s="15">
        <v>1569.6</v>
      </c>
      <c r="D13" s="15"/>
      <c r="E13" s="15"/>
      <c r="F13" s="15">
        <v>1569.6</v>
      </c>
      <c r="G13" s="15">
        <v>1569.6</v>
      </c>
      <c r="H13" s="15">
        <v>1569.6</v>
      </c>
      <c r="I13" s="15"/>
      <c r="J13" s="15"/>
      <c r="K13" s="15"/>
      <c r="L13" s="15"/>
      <c r="M13" s="15"/>
      <c r="N13" s="15"/>
      <c r="O13" s="15"/>
      <c r="P13" s="15"/>
      <c r="Q13" s="15"/>
    </row>
    <row r="14" ht="19.5" customHeight="1" spans="1:17">
      <c r="A14" s="158" t="s">
        <v>71</v>
      </c>
      <c r="B14" s="158" t="s">
        <v>72</v>
      </c>
      <c r="C14" s="15">
        <v>1569.6</v>
      </c>
      <c r="D14" s="15"/>
      <c r="E14" s="15"/>
      <c r="F14" s="15">
        <v>1569.6</v>
      </c>
      <c r="G14" s="15">
        <v>1569.6</v>
      </c>
      <c r="H14" s="15">
        <v>1569.6</v>
      </c>
      <c r="I14" s="15"/>
      <c r="J14" s="15"/>
      <c r="K14" s="15"/>
      <c r="L14" s="15"/>
      <c r="M14" s="15"/>
      <c r="N14" s="15"/>
      <c r="O14" s="15"/>
      <c r="P14" s="15"/>
      <c r="Q14" s="15"/>
    </row>
    <row r="15" ht="19.5" customHeight="1" spans="1:17">
      <c r="A15" s="138" t="s">
        <v>73</v>
      </c>
      <c r="B15" s="138" t="s">
        <v>74</v>
      </c>
      <c r="C15" s="15">
        <v>5673000</v>
      </c>
      <c r="D15" s="15"/>
      <c r="E15" s="15"/>
      <c r="F15" s="15">
        <v>5673000</v>
      </c>
      <c r="G15" s="15">
        <v>5673000</v>
      </c>
      <c r="H15" s="15">
        <v>5673000</v>
      </c>
      <c r="I15" s="15"/>
      <c r="J15" s="15"/>
      <c r="K15" s="15"/>
      <c r="L15" s="15"/>
      <c r="M15" s="15"/>
      <c r="N15" s="15"/>
      <c r="O15" s="15"/>
      <c r="P15" s="15"/>
      <c r="Q15" s="15"/>
    </row>
    <row r="16" ht="19.5" customHeight="1" spans="1:17">
      <c r="A16" s="158" t="s">
        <v>75</v>
      </c>
      <c r="B16" s="158" t="s">
        <v>76</v>
      </c>
      <c r="C16" s="15">
        <v>33000</v>
      </c>
      <c r="D16" s="15"/>
      <c r="E16" s="15"/>
      <c r="F16" s="15">
        <v>33000</v>
      </c>
      <c r="G16" s="15">
        <v>33000</v>
      </c>
      <c r="H16" s="15">
        <v>33000</v>
      </c>
      <c r="I16" s="15"/>
      <c r="J16" s="15"/>
      <c r="K16" s="15"/>
      <c r="L16" s="15"/>
      <c r="M16" s="15"/>
      <c r="N16" s="15"/>
      <c r="O16" s="15"/>
      <c r="P16" s="15"/>
      <c r="Q16" s="15"/>
    </row>
    <row r="17" ht="19.5" customHeight="1" spans="1:17">
      <c r="A17" s="158" t="s">
        <v>77</v>
      </c>
      <c r="B17" s="158" t="s">
        <v>78</v>
      </c>
      <c r="C17" s="15">
        <v>5640000</v>
      </c>
      <c r="D17" s="15"/>
      <c r="E17" s="15"/>
      <c r="F17" s="15">
        <v>5640000</v>
      </c>
      <c r="G17" s="15">
        <v>5640000</v>
      </c>
      <c r="H17" s="15">
        <v>5640000</v>
      </c>
      <c r="I17" s="15"/>
      <c r="J17" s="15"/>
      <c r="K17" s="15"/>
      <c r="L17" s="15"/>
      <c r="M17" s="15"/>
      <c r="N17" s="15"/>
      <c r="O17" s="15"/>
      <c r="P17" s="15"/>
      <c r="Q17" s="15"/>
    </row>
    <row r="18" ht="19.5" customHeight="1" spans="1:17">
      <c r="A18" s="138" t="s">
        <v>79</v>
      </c>
      <c r="B18" s="138" t="s">
        <v>80</v>
      </c>
      <c r="C18" s="15">
        <v>8516800</v>
      </c>
      <c r="D18" s="15"/>
      <c r="E18" s="15"/>
      <c r="F18" s="15">
        <v>8516800</v>
      </c>
      <c r="G18" s="15">
        <v>8516800</v>
      </c>
      <c r="H18" s="15">
        <v>8516800</v>
      </c>
      <c r="I18" s="15"/>
      <c r="J18" s="15"/>
      <c r="K18" s="15"/>
      <c r="L18" s="15"/>
      <c r="M18" s="15"/>
      <c r="N18" s="15"/>
      <c r="O18" s="15"/>
      <c r="P18" s="15"/>
      <c r="Q18" s="15"/>
    </row>
    <row r="19" ht="19.5" customHeight="1" spans="1:17">
      <c r="A19" s="158" t="s">
        <v>81</v>
      </c>
      <c r="B19" s="158" t="s">
        <v>82</v>
      </c>
      <c r="C19" s="15">
        <v>8516800</v>
      </c>
      <c r="D19" s="15"/>
      <c r="E19" s="15"/>
      <c r="F19" s="15">
        <v>8516800</v>
      </c>
      <c r="G19" s="15">
        <v>8516800</v>
      </c>
      <c r="H19" s="15">
        <v>8516800</v>
      </c>
      <c r="I19" s="15"/>
      <c r="J19" s="15"/>
      <c r="K19" s="15"/>
      <c r="L19" s="15"/>
      <c r="M19" s="15"/>
      <c r="N19" s="15"/>
      <c r="O19" s="15"/>
      <c r="P19" s="15"/>
      <c r="Q19" s="15"/>
    </row>
    <row r="20" ht="19.5" customHeight="1" spans="1:17">
      <c r="A20" s="138" t="s">
        <v>83</v>
      </c>
      <c r="B20" s="138" t="s">
        <v>84</v>
      </c>
      <c r="C20" s="15">
        <v>2982700</v>
      </c>
      <c r="D20" s="15"/>
      <c r="E20" s="15"/>
      <c r="F20" s="15">
        <v>2982700</v>
      </c>
      <c r="G20" s="15">
        <v>2982700</v>
      </c>
      <c r="H20" s="15">
        <v>2982700</v>
      </c>
      <c r="I20" s="15"/>
      <c r="J20" s="15"/>
      <c r="K20" s="15"/>
      <c r="L20" s="15"/>
      <c r="M20" s="15"/>
      <c r="N20" s="15"/>
      <c r="O20" s="15"/>
      <c r="P20" s="15"/>
      <c r="Q20" s="15"/>
    </row>
    <row r="21" ht="19.5" customHeight="1" spans="1:17">
      <c r="A21" s="158" t="s">
        <v>85</v>
      </c>
      <c r="B21" s="158" t="s">
        <v>86</v>
      </c>
      <c r="C21" s="15">
        <v>746900</v>
      </c>
      <c r="D21" s="15"/>
      <c r="E21" s="15"/>
      <c r="F21" s="15">
        <v>746900</v>
      </c>
      <c r="G21" s="15">
        <v>746900</v>
      </c>
      <c r="H21" s="15">
        <v>746900</v>
      </c>
      <c r="I21" s="15"/>
      <c r="J21" s="15"/>
      <c r="K21" s="15"/>
      <c r="L21" s="15"/>
      <c r="M21" s="15"/>
      <c r="N21" s="15"/>
      <c r="O21" s="15"/>
      <c r="P21" s="15"/>
      <c r="Q21" s="15"/>
    </row>
    <row r="22" ht="19.5" customHeight="1" spans="1:17">
      <c r="A22" s="158" t="s">
        <v>87</v>
      </c>
      <c r="B22" s="158" t="s">
        <v>88</v>
      </c>
      <c r="C22" s="15">
        <v>2235800</v>
      </c>
      <c r="D22" s="15"/>
      <c r="E22" s="15"/>
      <c r="F22" s="15">
        <v>2235800</v>
      </c>
      <c r="G22" s="15">
        <v>2235800</v>
      </c>
      <c r="H22" s="15">
        <v>2235800</v>
      </c>
      <c r="I22" s="15"/>
      <c r="J22" s="15"/>
      <c r="K22" s="15"/>
      <c r="L22" s="15"/>
      <c r="M22" s="15"/>
      <c r="N22" s="15"/>
      <c r="O22" s="15"/>
      <c r="P22" s="15"/>
      <c r="Q22" s="15"/>
    </row>
    <row r="23" ht="19.5" customHeight="1" spans="1:17">
      <c r="A23" s="138" t="s">
        <v>89</v>
      </c>
      <c r="B23" s="138" t="s">
        <v>90</v>
      </c>
      <c r="C23" s="15">
        <v>100000</v>
      </c>
      <c r="D23" s="15"/>
      <c r="E23" s="15"/>
      <c r="F23" s="15">
        <v>100000</v>
      </c>
      <c r="G23" s="15">
        <v>100000</v>
      </c>
      <c r="H23" s="15">
        <v>100000</v>
      </c>
      <c r="I23" s="15"/>
      <c r="J23" s="15"/>
      <c r="K23" s="15"/>
      <c r="L23" s="15"/>
      <c r="M23" s="15"/>
      <c r="N23" s="15"/>
      <c r="O23" s="15"/>
      <c r="P23" s="15"/>
      <c r="Q23" s="15"/>
    </row>
    <row r="24" ht="19.5" customHeight="1" spans="1:17">
      <c r="A24" s="158" t="s">
        <v>91</v>
      </c>
      <c r="B24" s="158" t="s">
        <v>92</v>
      </c>
      <c r="C24" s="15">
        <v>100000</v>
      </c>
      <c r="D24" s="15"/>
      <c r="E24" s="15"/>
      <c r="F24" s="15">
        <v>100000</v>
      </c>
      <c r="G24" s="15">
        <v>100000</v>
      </c>
      <c r="H24" s="15">
        <v>100000</v>
      </c>
      <c r="I24" s="15"/>
      <c r="J24" s="15"/>
      <c r="K24" s="15"/>
      <c r="L24" s="15"/>
      <c r="M24" s="15"/>
      <c r="N24" s="15"/>
      <c r="O24" s="15"/>
      <c r="P24" s="15"/>
      <c r="Q24" s="15"/>
    </row>
    <row r="25" ht="19.5" customHeight="1" spans="1:17">
      <c r="A25" s="138" t="s">
        <v>93</v>
      </c>
      <c r="B25" s="138" t="s">
        <v>94</v>
      </c>
      <c r="C25" s="15">
        <v>2501100</v>
      </c>
      <c r="D25" s="15"/>
      <c r="E25" s="15"/>
      <c r="F25" s="15">
        <v>2501100</v>
      </c>
      <c r="G25" s="15">
        <v>2501100</v>
      </c>
      <c r="H25" s="15">
        <v>2501100</v>
      </c>
      <c r="I25" s="15"/>
      <c r="J25" s="15"/>
      <c r="K25" s="15"/>
      <c r="L25" s="15"/>
      <c r="M25" s="15"/>
      <c r="N25" s="15"/>
      <c r="O25" s="15"/>
      <c r="P25" s="15"/>
      <c r="Q25" s="15"/>
    </row>
    <row r="26" ht="19.5" customHeight="1" spans="1:17">
      <c r="A26" s="158" t="s">
        <v>95</v>
      </c>
      <c r="B26" s="158" t="s">
        <v>96</v>
      </c>
      <c r="C26" s="15">
        <v>2501100</v>
      </c>
      <c r="D26" s="15"/>
      <c r="E26" s="15"/>
      <c r="F26" s="15">
        <v>2501100</v>
      </c>
      <c r="G26" s="15">
        <v>2501100</v>
      </c>
      <c r="H26" s="15">
        <v>2501100</v>
      </c>
      <c r="I26" s="15"/>
      <c r="J26" s="15"/>
      <c r="K26" s="15"/>
      <c r="L26" s="15"/>
      <c r="M26" s="15"/>
      <c r="N26" s="15"/>
      <c r="O26" s="15"/>
      <c r="P26" s="15"/>
      <c r="Q26" s="15"/>
    </row>
    <row r="27" ht="19.5" customHeight="1" spans="1:17">
      <c r="A27" s="138" t="s">
        <v>97</v>
      </c>
      <c r="B27" s="138" t="s">
        <v>98</v>
      </c>
      <c r="C27" s="15">
        <v>805308</v>
      </c>
      <c r="D27" s="15">
        <v>805308</v>
      </c>
      <c r="E27" s="15">
        <v>805308</v>
      </c>
      <c r="F27" s="15"/>
      <c r="G27" s="15"/>
      <c r="H27" s="15">
        <v>805308</v>
      </c>
      <c r="I27" s="15"/>
      <c r="J27" s="15"/>
      <c r="K27" s="15"/>
      <c r="L27" s="15"/>
      <c r="M27" s="15"/>
      <c r="N27" s="15"/>
      <c r="O27" s="15"/>
      <c r="P27" s="15"/>
      <c r="Q27" s="15"/>
    </row>
    <row r="28" ht="19.5" customHeight="1" spans="1:17">
      <c r="A28" s="158" t="s">
        <v>99</v>
      </c>
      <c r="B28" s="158" t="s">
        <v>100</v>
      </c>
      <c r="C28" s="15">
        <v>805308</v>
      </c>
      <c r="D28" s="15">
        <v>805308</v>
      </c>
      <c r="E28" s="15">
        <v>805308</v>
      </c>
      <c r="F28" s="15"/>
      <c r="G28" s="15"/>
      <c r="H28" s="15">
        <v>805308</v>
      </c>
      <c r="I28" s="15"/>
      <c r="J28" s="15"/>
      <c r="K28" s="15"/>
      <c r="L28" s="15"/>
      <c r="M28" s="15"/>
      <c r="N28" s="15"/>
      <c r="O28" s="15"/>
      <c r="P28" s="15"/>
      <c r="Q28" s="15"/>
    </row>
    <row r="29" ht="19.5" customHeight="1" spans="1:17">
      <c r="A29" s="138" t="s">
        <v>101</v>
      </c>
      <c r="B29" s="138" t="s">
        <v>102</v>
      </c>
      <c r="C29" s="15">
        <v>42240</v>
      </c>
      <c r="D29" s="15">
        <v>42240</v>
      </c>
      <c r="E29" s="15">
        <v>42240</v>
      </c>
      <c r="F29" s="15"/>
      <c r="G29" s="15"/>
      <c r="H29" s="15">
        <v>42240</v>
      </c>
      <c r="I29" s="15"/>
      <c r="J29" s="15"/>
      <c r="K29" s="15"/>
      <c r="L29" s="15"/>
      <c r="M29" s="15"/>
      <c r="N29" s="15"/>
      <c r="O29" s="15"/>
      <c r="P29" s="15"/>
      <c r="Q29" s="15"/>
    </row>
    <row r="30" ht="19.5" customHeight="1" spans="1:17">
      <c r="A30" s="158" t="s">
        <v>103</v>
      </c>
      <c r="B30" s="158" t="s">
        <v>102</v>
      </c>
      <c r="C30" s="15">
        <v>42240</v>
      </c>
      <c r="D30" s="15">
        <v>42240</v>
      </c>
      <c r="E30" s="15">
        <v>42240</v>
      </c>
      <c r="F30" s="15"/>
      <c r="G30" s="15"/>
      <c r="H30" s="15">
        <v>42240</v>
      </c>
      <c r="I30" s="15"/>
      <c r="J30" s="15"/>
      <c r="K30" s="15"/>
      <c r="L30" s="15"/>
      <c r="M30" s="15"/>
      <c r="N30" s="15"/>
      <c r="O30" s="15"/>
      <c r="P30" s="15"/>
      <c r="Q30" s="15"/>
    </row>
    <row r="31" ht="19.5" customHeight="1" spans="1:17">
      <c r="A31" s="13" t="s">
        <v>104</v>
      </c>
      <c r="B31" s="13" t="s">
        <v>105</v>
      </c>
      <c r="C31" s="15">
        <v>221660.51</v>
      </c>
      <c r="D31" s="15">
        <v>221660.51</v>
      </c>
      <c r="E31" s="15">
        <v>221660.51</v>
      </c>
      <c r="F31" s="15"/>
      <c r="G31" s="15"/>
      <c r="H31" s="15">
        <v>221660.51</v>
      </c>
      <c r="I31" s="15"/>
      <c r="J31" s="15"/>
      <c r="K31" s="15"/>
      <c r="L31" s="15"/>
      <c r="M31" s="15"/>
      <c r="N31" s="15"/>
      <c r="O31" s="15"/>
      <c r="P31" s="15"/>
      <c r="Q31" s="15"/>
    </row>
    <row r="32" ht="19.5" customHeight="1" spans="1:17">
      <c r="A32" s="138" t="s">
        <v>106</v>
      </c>
      <c r="B32" s="138" t="s">
        <v>107</v>
      </c>
      <c r="C32" s="15">
        <v>221660.51</v>
      </c>
      <c r="D32" s="15">
        <v>221660.51</v>
      </c>
      <c r="E32" s="15">
        <v>221660.51</v>
      </c>
      <c r="F32" s="15"/>
      <c r="G32" s="15"/>
      <c r="H32" s="15">
        <v>221660.51</v>
      </c>
      <c r="I32" s="15"/>
      <c r="J32" s="15"/>
      <c r="K32" s="15"/>
      <c r="L32" s="15"/>
      <c r="M32" s="15"/>
      <c r="N32" s="15"/>
      <c r="O32" s="15"/>
      <c r="P32" s="15"/>
      <c r="Q32" s="15"/>
    </row>
    <row r="33" ht="19.5" customHeight="1" spans="1:17">
      <c r="A33" s="158" t="s">
        <v>108</v>
      </c>
      <c r="B33" s="158" t="s">
        <v>109</v>
      </c>
      <c r="C33" s="15">
        <v>196275.68</v>
      </c>
      <c r="D33" s="15">
        <v>196275.68</v>
      </c>
      <c r="E33" s="15">
        <v>196275.68</v>
      </c>
      <c r="F33" s="15"/>
      <c r="G33" s="15"/>
      <c r="H33" s="15">
        <v>196275.68</v>
      </c>
      <c r="I33" s="15"/>
      <c r="J33" s="15"/>
      <c r="K33" s="15"/>
      <c r="L33" s="15"/>
      <c r="M33" s="15"/>
      <c r="N33" s="15"/>
      <c r="O33" s="15"/>
      <c r="P33" s="15"/>
      <c r="Q33" s="15"/>
    </row>
    <row r="34" ht="19.5" customHeight="1" spans="1:17">
      <c r="A34" s="158" t="s">
        <v>110</v>
      </c>
      <c r="B34" s="158" t="s">
        <v>111</v>
      </c>
      <c r="C34" s="15">
        <v>25384.83</v>
      </c>
      <c r="D34" s="15">
        <v>25384.83</v>
      </c>
      <c r="E34" s="15">
        <v>25384.83</v>
      </c>
      <c r="F34" s="15"/>
      <c r="G34" s="15"/>
      <c r="H34" s="15">
        <v>25384.83</v>
      </c>
      <c r="I34" s="15"/>
      <c r="J34" s="15"/>
      <c r="K34" s="15"/>
      <c r="L34" s="15"/>
      <c r="M34" s="15"/>
      <c r="N34" s="15"/>
      <c r="O34" s="15"/>
      <c r="P34" s="15"/>
      <c r="Q34" s="15"/>
    </row>
    <row r="35" ht="19.5" customHeight="1" spans="1:17">
      <c r="A35" s="13" t="s">
        <v>112</v>
      </c>
      <c r="B35" s="13" t="s">
        <v>113</v>
      </c>
      <c r="C35" s="15">
        <v>322644.96</v>
      </c>
      <c r="D35" s="15">
        <v>322644.96</v>
      </c>
      <c r="E35" s="15">
        <v>322644.96</v>
      </c>
      <c r="F35" s="15"/>
      <c r="G35" s="15"/>
      <c r="H35" s="15">
        <v>322644.96</v>
      </c>
      <c r="I35" s="15"/>
      <c r="J35" s="15"/>
      <c r="K35" s="15"/>
      <c r="L35" s="15"/>
      <c r="M35" s="15"/>
      <c r="N35" s="15"/>
      <c r="O35" s="15"/>
      <c r="P35" s="15"/>
      <c r="Q35" s="15"/>
    </row>
    <row r="36" ht="19.5" customHeight="1" spans="1:17">
      <c r="A36" s="138" t="s">
        <v>114</v>
      </c>
      <c r="B36" s="138" t="s">
        <v>115</v>
      </c>
      <c r="C36" s="15">
        <v>322644.96</v>
      </c>
      <c r="D36" s="15">
        <v>322644.96</v>
      </c>
      <c r="E36" s="15">
        <v>322644.96</v>
      </c>
      <c r="F36" s="15"/>
      <c r="G36" s="15"/>
      <c r="H36" s="15">
        <v>322644.96</v>
      </c>
      <c r="I36" s="15"/>
      <c r="J36" s="15"/>
      <c r="K36" s="15"/>
      <c r="L36" s="15"/>
      <c r="M36" s="15"/>
      <c r="N36" s="15"/>
      <c r="O36" s="15"/>
      <c r="P36" s="15"/>
      <c r="Q36" s="15"/>
    </row>
    <row r="37" ht="19.5" customHeight="1" spans="1:17">
      <c r="A37" s="158" t="s">
        <v>116</v>
      </c>
      <c r="B37" s="158" t="s">
        <v>117</v>
      </c>
      <c r="C37" s="15">
        <v>322644.96</v>
      </c>
      <c r="D37" s="15">
        <v>322644.96</v>
      </c>
      <c r="E37" s="15">
        <v>322644.96</v>
      </c>
      <c r="F37" s="15"/>
      <c r="G37" s="15"/>
      <c r="H37" s="15">
        <v>322644.96</v>
      </c>
      <c r="I37" s="15"/>
      <c r="J37" s="15"/>
      <c r="K37" s="15"/>
      <c r="L37" s="15"/>
      <c r="M37" s="15"/>
      <c r="N37" s="15"/>
      <c r="O37" s="15"/>
      <c r="P37" s="15"/>
      <c r="Q37" s="15"/>
    </row>
    <row r="38" ht="17.25" customHeight="1" spans="1:17">
      <c r="A38" s="244" t="s">
        <v>118</v>
      </c>
      <c r="B38" s="245" t="s">
        <v>118</v>
      </c>
      <c r="C38" s="15">
        <v>25791803.97</v>
      </c>
      <c r="D38" s="15">
        <v>596634.37</v>
      </c>
      <c r="E38" s="15">
        <v>5966634.37</v>
      </c>
      <c r="F38" s="15">
        <v>19825169.6</v>
      </c>
      <c r="G38" s="15">
        <v>19825169.6</v>
      </c>
      <c r="H38" s="15">
        <v>25791803.97</v>
      </c>
      <c r="I38" s="15"/>
      <c r="J38" s="15"/>
      <c r="K38" s="15"/>
      <c r="L38" s="15"/>
      <c r="M38" s="15"/>
      <c r="N38" s="15"/>
      <c r="O38" s="15"/>
      <c r="P38" s="15"/>
      <c r="Q38" s="15"/>
    </row>
    <row r="44" customHeight="1" spans="3:3">
      <c r="C44">
        <f>C9+C11+C12+C14+C16+C17+C19+C21+C22+C24+C26+C28+C30</f>
        <v>25247498.5</v>
      </c>
    </row>
    <row r="45" customHeight="1" spans="3:3">
      <c r="C45">
        <f>C33+C34+C37</f>
        <v>544305.47</v>
      </c>
    </row>
    <row r="46" customHeight="1" spans="3:3">
      <c r="C46">
        <f>SUM(C44:C45)</f>
        <v>25791803.97</v>
      </c>
    </row>
  </sheetData>
  <mergeCells count="13">
    <mergeCell ref="A2:Q2"/>
    <mergeCell ref="A3:N3"/>
    <mergeCell ref="D4:E4"/>
    <mergeCell ref="F4:G4"/>
    <mergeCell ref="L4:Q4"/>
    <mergeCell ref="A38:B38"/>
    <mergeCell ref="A4:A5"/>
    <mergeCell ref="B4:B5"/>
    <mergeCell ref="C4:C5"/>
    <mergeCell ref="H4:H5"/>
    <mergeCell ref="I4:I5"/>
    <mergeCell ref="J4:J5"/>
    <mergeCell ref="K4:K5"/>
  </mergeCells>
  <pageMargins left="0.357638888888889" right="0.357638888888889" top="0.409027777777778" bottom="0.409027777777778" header="0.5" footer="0.5"/>
  <pageSetup paperSize="9" scale="70" fitToWidth="0" fitToHeight="0"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Right="0"/>
  </sheetPr>
  <dimension ref="A1:D32"/>
  <sheetViews>
    <sheetView topLeftCell="A3" workbookViewId="0">
      <selection activeCell="H26" sqref="H26"/>
    </sheetView>
  </sheetViews>
  <sheetFormatPr defaultColWidth="7.76666666666667" defaultRowHeight="14.25" customHeight="1" outlineLevelCol="3"/>
  <cols>
    <col min="1" max="1" width="43.125" style="207" customWidth="1"/>
    <col min="2" max="2" width="33.9833333333333" style="207" customWidth="1"/>
    <col min="3" max="3" width="42.5" style="207" customWidth="1"/>
    <col min="4" max="4" width="31.875" style="207" customWidth="1"/>
    <col min="5" max="5" width="7.99166666666667" style="206" customWidth="1"/>
    <col min="6" max="256" width="7.99166666666667" style="206"/>
    <col min="257" max="16384" width="7.76666666666667" style="206"/>
  </cols>
  <sheetData>
    <row r="1" s="206" customFormat="1" customHeight="1" spans="1:4">
      <c r="A1" s="208"/>
      <c r="B1" s="208"/>
      <c r="C1" s="208"/>
      <c r="D1" s="209" t="s">
        <v>119</v>
      </c>
    </row>
    <row r="2" s="206" customFormat="1" ht="31.5" customHeight="1" spans="1:4">
      <c r="A2" s="210" t="s">
        <v>120</v>
      </c>
      <c r="B2" s="211"/>
      <c r="C2" s="211"/>
      <c r="D2" s="211"/>
    </row>
    <row r="3" s="206" customFormat="1" ht="17.25" customHeight="1" spans="1:4">
      <c r="A3" s="212" t="s">
        <v>121</v>
      </c>
      <c r="B3" s="213"/>
      <c r="C3" s="213"/>
      <c r="D3" s="214" t="s">
        <v>25</v>
      </c>
    </row>
    <row r="4" s="206" customFormat="1" ht="19.5" customHeight="1" spans="1:4">
      <c r="A4" s="215" t="s">
        <v>2</v>
      </c>
      <c r="B4" s="216"/>
      <c r="C4" s="215" t="s">
        <v>3</v>
      </c>
      <c r="D4" s="216"/>
    </row>
    <row r="5" s="206" customFormat="1" ht="21.75" customHeight="1" spans="1:4">
      <c r="A5" s="217" t="s">
        <v>4</v>
      </c>
      <c r="B5" s="218" t="s">
        <v>122</v>
      </c>
      <c r="C5" s="217" t="s">
        <v>123</v>
      </c>
      <c r="D5" s="218" t="s">
        <v>122</v>
      </c>
    </row>
    <row r="6" s="206" customFormat="1" ht="17.25" customHeight="1" spans="1:4">
      <c r="A6" s="219"/>
      <c r="B6" s="220"/>
      <c r="C6" s="219"/>
      <c r="D6" s="220"/>
    </row>
    <row r="7" s="206" customFormat="1" ht="17.25" customHeight="1" spans="1:4">
      <c r="A7" s="221" t="s">
        <v>124</v>
      </c>
      <c r="B7" s="222">
        <v>25791803.97</v>
      </c>
      <c r="C7" s="223" t="s">
        <v>125</v>
      </c>
      <c r="D7" s="224">
        <v>25791803.97</v>
      </c>
    </row>
    <row r="8" s="206" customFormat="1" ht="17.25" customHeight="1" spans="1:4">
      <c r="A8" s="225" t="s">
        <v>126</v>
      </c>
      <c r="B8" s="222">
        <v>25791803.97</v>
      </c>
      <c r="C8" s="223" t="s">
        <v>127</v>
      </c>
      <c r="D8" s="224"/>
    </row>
    <row r="9" s="206" customFormat="1" ht="17.25" customHeight="1" spans="1:4">
      <c r="A9" s="225" t="s">
        <v>128</v>
      </c>
      <c r="B9" s="222"/>
      <c r="C9" s="223" t="s">
        <v>129</v>
      </c>
      <c r="D9" s="224"/>
    </row>
    <row r="10" s="206" customFormat="1" ht="17.25" customHeight="1" spans="1:4">
      <c r="A10" s="225" t="s">
        <v>130</v>
      </c>
      <c r="B10" s="222"/>
      <c r="C10" s="223" t="s">
        <v>131</v>
      </c>
      <c r="D10" s="224"/>
    </row>
    <row r="11" s="206" customFormat="1" ht="17.25" customHeight="1" spans="1:4">
      <c r="A11" s="225" t="s">
        <v>132</v>
      </c>
      <c r="B11" s="222"/>
      <c r="C11" s="223" t="s">
        <v>133</v>
      </c>
      <c r="D11" s="224"/>
    </row>
    <row r="12" s="206" customFormat="1" ht="17.25" customHeight="1" spans="1:4">
      <c r="A12" s="225" t="s">
        <v>126</v>
      </c>
      <c r="B12" s="222"/>
      <c r="C12" s="223" t="s">
        <v>134</v>
      </c>
      <c r="D12" s="224"/>
    </row>
    <row r="13" s="206" customFormat="1" ht="17.25" customHeight="1" spans="1:4">
      <c r="A13" s="226" t="s">
        <v>128</v>
      </c>
      <c r="B13" s="224"/>
      <c r="C13" s="223" t="s">
        <v>135</v>
      </c>
      <c r="D13" s="224"/>
    </row>
    <row r="14" s="206" customFormat="1" ht="17.25" customHeight="1" spans="1:4">
      <c r="A14" s="226" t="s">
        <v>130</v>
      </c>
      <c r="B14" s="224"/>
      <c r="C14" s="223" t="s">
        <v>136</v>
      </c>
      <c r="D14" s="224"/>
    </row>
    <row r="15" s="206" customFormat="1" ht="17.25" customHeight="1" spans="1:4">
      <c r="A15" s="225"/>
      <c r="B15" s="224"/>
      <c r="C15" s="223" t="s">
        <v>137</v>
      </c>
      <c r="D15" s="224">
        <v>25247498.5</v>
      </c>
    </row>
    <row r="16" s="206" customFormat="1" ht="17.25" customHeight="1" spans="1:4">
      <c r="A16" s="225"/>
      <c r="B16" s="222"/>
      <c r="C16" s="223" t="s">
        <v>138</v>
      </c>
      <c r="D16" s="224">
        <v>221660.51</v>
      </c>
    </row>
    <row r="17" s="206" customFormat="1" ht="17.25" customHeight="1" spans="1:4">
      <c r="A17" s="225"/>
      <c r="B17" s="227"/>
      <c r="C17" s="223" t="s">
        <v>139</v>
      </c>
      <c r="D17" s="224"/>
    </row>
    <row r="18" s="206" customFormat="1" ht="17.25" customHeight="1" spans="1:4">
      <c r="A18" s="226"/>
      <c r="B18" s="227"/>
      <c r="C18" s="223" t="s">
        <v>140</v>
      </c>
      <c r="D18" s="224"/>
    </row>
    <row r="19" s="206" customFormat="1" ht="17.25" customHeight="1" spans="1:4">
      <c r="A19" s="226"/>
      <c r="B19" s="228"/>
      <c r="C19" s="223" t="s">
        <v>141</v>
      </c>
      <c r="D19" s="224"/>
    </row>
    <row r="20" s="206" customFormat="1" ht="17.25" customHeight="1" spans="1:4">
      <c r="A20" s="228"/>
      <c r="B20" s="228"/>
      <c r="C20" s="223" t="s">
        <v>142</v>
      </c>
      <c r="D20" s="224"/>
    </row>
    <row r="21" s="206" customFormat="1" ht="17.25" customHeight="1" spans="1:4">
      <c r="A21" s="228"/>
      <c r="B21" s="228"/>
      <c r="C21" s="223" t="s">
        <v>143</v>
      </c>
      <c r="D21" s="224"/>
    </row>
    <row r="22" s="206" customFormat="1" ht="17.25" customHeight="1" spans="1:4">
      <c r="A22" s="228"/>
      <c r="B22" s="228"/>
      <c r="C22" s="223" t="s">
        <v>144</v>
      </c>
      <c r="D22" s="224"/>
    </row>
    <row r="23" s="206" customFormat="1" ht="17.25" customHeight="1" spans="1:4">
      <c r="A23" s="228"/>
      <c r="B23" s="228"/>
      <c r="C23" s="223" t="s">
        <v>145</v>
      </c>
      <c r="D23" s="224"/>
    </row>
    <row r="24" s="206" customFormat="1" ht="17.25" customHeight="1" spans="1:4">
      <c r="A24" s="228"/>
      <c r="B24" s="228"/>
      <c r="C24" s="223" t="s">
        <v>146</v>
      </c>
      <c r="D24" s="224"/>
    </row>
    <row r="25" s="206" customFormat="1" ht="17.25" customHeight="1" spans="1:4">
      <c r="A25" s="228"/>
      <c r="B25" s="228"/>
      <c r="C25" s="223" t="s">
        <v>147</v>
      </c>
      <c r="D25" s="224"/>
    </row>
    <row r="26" s="206" customFormat="1" ht="17.25" customHeight="1" spans="1:4">
      <c r="A26" s="228"/>
      <c r="B26" s="228"/>
      <c r="C26" s="223" t="s">
        <v>148</v>
      </c>
      <c r="D26" s="224">
        <v>322644.96</v>
      </c>
    </row>
    <row r="27" s="206" customFormat="1" ht="17.25" customHeight="1" spans="1:4">
      <c r="A27" s="228"/>
      <c r="B27" s="228"/>
      <c r="C27" s="223" t="s">
        <v>149</v>
      </c>
      <c r="D27" s="224"/>
    </row>
    <row r="28" s="206" customFormat="1" ht="17.25" customHeight="1" spans="1:4">
      <c r="A28" s="228"/>
      <c r="B28" s="228"/>
      <c r="C28" s="223" t="s">
        <v>150</v>
      </c>
      <c r="D28" s="224"/>
    </row>
    <row r="29" s="206" customFormat="1" ht="17.25" customHeight="1" spans="1:4">
      <c r="A29" s="228"/>
      <c r="B29" s="228"/>
      <c r="C29" s="223" t="s">
        <v>151</v>
      </c>
      <c r="D29" s="224"/>
    </row>
    <row r="30" s="206" customFormat="1" ht="17.25" customHeight="1" spans="1:4">
      <c r="A30" s="228"/>
      <c r="B30" s="228"/>
      <c r="C30" s="223" t="s">
        <v>152</v>
      </c>
      <c r="D30" s="224"/>
    </row>
    <row r="31" s="206" customFormat="1" customHeight="1" spans="1:4">
      <c r="A31" s="229"/>
      <c r="B31" s="227"/>
      <c r="C31" s="226" t="s">
        <v>153</v>
      </c>
      <c r="D31" s="227"/>
    </row>
    <row r="32" s="206" customFormat="1" ht="17.25" customHeight="1" spans="1:4">
      <c r="A32" s="230" t="s">
        <v>154</v>
      </c>
      <c r="B32" s="231">
        <v>25791803.97</v>
      </c>
      <c r="C32" s="229" t="s">
        <v>22</v>
      </c>
      <c r="D32" s="232">
        <v>25791803.97</v>
      </c>
    </row>
  </sheetData>
  <mergeCells count="8">
    <mergeCell ref="A2:D2"/>
    <mergeCell ref="A3:B3"/>
    <mergeCell ref="A4:B4"/>
    <mergeCell ref="C4:D4"/>
    <mergeCell ref="A5:A6"/>
    <mergeCell ref="B5:B6"/>
    <mergeCell ref="C5:C6"/>
    <mergeCell ref="D5:D6"/>
  </mergeCells>
  <pageMargins left="0.751388888888889" right="0.751388888888889" top="1" bottom="1" header="0.5" footer="0.5"/>
  <pageSetup paperSize="9" scale="70" fitToWidth="0" fitToHeight="0" orientation="landscape"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Right="0"/>
  </sheetPr>
  <dimension ref="A1:G38"/>
  <sheetViews>
    <sheetView topLeftCell="A17" workbookViewId="0">
      <selection activeCell="G46" sqref="G46"/>
    </sheetView>
  </sheetViews>
  <sheetFormatPr defaultColWidth="9.14166666666667" defaultRowHeight="14.25" customHeight="1" outlineLevelCol="6"/>
  <cols>
    <col min="1" max="1" width="20.1416666666667" customWidth="1"/>
    <col min="2" max="2" width="44" customWidth="1"/>
    <col min="3" max="3" width="24.2833333333333" customWidth="1"/>
    <col min="4" max="4" width="16.575" customWidth="1"/>
    <col min="5" max="7" width="24.2833333333333" customWidth="1"/>
  </cols>
  <sheetData>
    <row r="1" customHeight="1" spans="4:7">
      <c r="D1" s="199"/>
      <c r="F1" s="54"/>
      <c r="G1" s="40" t="s">
        <v>155</v>
      </c>
    </row>
    <row r="2" ht="39" customHeight="1" spans="1:7">
      <c r="A2" s="107" t="s">
        <v>156</v>
      </c>
      <c r="B2" s="107"/>
      <c r="C2" s="107"/>
      <c r="D2" s="107"/>
      <c r="E2" s="107"/>
      <c r="F2" s="107"/>
      <c r="G2" s="107"/>
    </row>
    <row r="3" ht="18" customHeight="1" spans="1:7">
      <c r="A3" s="4" t="str">
        <f>"单位名称："&amp;"师宗县民政局"</f>
        <v>单位名称：师宗县民政局</v>
      </c>
      <c r="F3" s="103"/>
      <c r="G3" s="104" t="str">
        <f>"单位："&amp;"元"</f>
        <v>单位：元</v>
      </c>
    </row>
    <row r="4" ht="20.25" customHeight="1" spans="1:7">
      <c r="A4" s="200" t="s">
        <v>157</v>
      </c>
      <c r="B4" s="201"/>
      <c r="C4" s="64" t="s">
        <v>28</v>
      </c>
      <c r="D4" s="202" t="s">
        <v>48</v>
      </c>
      <c r="E4" s="10"/>
      <c r="F4" s="10"/>
      <c r="G4" s="10" t="s">
        <v>49</v>
      </c>
    </row>
    <row r="5" ht="20.25" customHeight="1" spans="1:7">
      <c r="A5" s="203" t="s">
        <v>46</v>
      </c>
      <c r="B5" s="203" t="s">
        <v>47</v>
      </c>
      <c r="C5" s="10"/>
      <c r="D5" s="63" t="s">
        <v>30</v>
      </c>
      <c r="E5" s="63" t="s">
        <v>158</v>
      </c>
      <c r="F5" s="63" t="s">
        <v>159</v>
      </c>
      <c r="G5" s="10"/>
    </row>
    <row r="6" ht="13.5" customHeight="1" spans="1:7">
      <c r="A6" s="203" t="s">
        <v>160</v>
      </c>
      <c r="B6" s="203" t="s">
        <v>161</v>
      </c>
      <c r="C6" s="203" t="s">
        <v>162</v>
      </c>
      <c r="D6" s="113" t="s">
        <v>163</v>
      </c>
      <c r="E6" s="113" t="s">
        <v>164</v>
      </c>
      <c r="F6" s="113" t="s">
        <v>165</v>
      </c>
      <c r="G6" s="68">
        <v>7</v>
      </c>
    </row>
    <row r="7" ht="18" customHeight="1" spans="1:7">
      <c r="A7" s="13" t="s">
        <v>57</v>
      </c>
      <c r="B7" s="13" t="s">
        <v>58</v>
      </c>
      <c r="C7" s="15">
        <v>25247498.5</v>
      </c>
      <c r="D7" s="15">
        <v>5422328.9</v>
      </c>
      <c r="E7" s="15">
        <v>5099219.8</v>
      </c>
      <c r="F7" s="15">
        <v>323109.1</v>
      </c>
      <c r="G7" s="15">
        <v>19825169.6</v>
      </c>
    </row>
    <row r="8" ht="18" customHeight="1" spans="1:7">
      <c r="A8" s="138" t="s">
        <v>59</v>
      </c>
      <c r="B8" s="138" t="s">
        <v>60</v>
      </c>
      <c r="C8" s="15">
        <v>3616514.1</v>
      </c>
      <c r="D8" s="15">
        <v>3566514.1</v>
      </c>
      <c r="E8" s="15">
        <v>3249005</v>
      </c>
      <c r="F8" s="15">
        <v>317509.1</v>
      </c>
      <c r="G8" s="15">
        <v>50000</v>
      </c>
    </row>
    <row r="9" ht="18" customHeight="1" spans="1:7">
      <c r="A9" s="158" t="s">
        <v>61</v>
      </c>
      <c r="B9" s="158" t="s">
        <v>62</v>
      </c>
      <c r="C9" s="15">
        <v>3616514.1</v>
      </c>
      <c r="D9" s="15">
        <v>3566514.1</v>
      </c>
      <c r="E9" s="15">
        <v>3249005</v>
      </c>
      <c r="F9" s="15">
        <v>317509.1</v>
      </c>
      <c r="G9" s="15">
        <v>50000</v>
      </c>
    </row>
    <row r="10" ht="18" customHeight="1" spans="1:7">
      <c r="A10" s="138" t="s">
        <v>63</v>
      </c>
      <c r="B10" s="138" t="s">
        <v>64</v>
      </c>
      <c r="C10" s="15">
        <v>1008266.8</v>
      </c>
      <c r="D10" s="15">
        <v>1008266.8</v>
      </c>
      <c r="E10" s="15">
        <v>1002666.8</v>
      </c>
      <c r="F10" s="15">
        <v>5600</v>
      </c>
      <c r="G10" s="15"/>
    </row>
    <row r="11" ht="18" customHeight="1" spans="1:7">
      <c r="A11" s="158" t="s">
        <v>65</v>
      </c>
      <c r="B11" s="158" t="s">
        <v>66</v>
      </c>
      <c r="C11" s="15">
        <v>561482</v>
      </c>
      <c r="D11" s="15">
        <v>561482</v>
      </c>
      <c r="E11" s="15">
        <v>555882</v>
      </c>
      <c r="F11" s="15">
        <v>5600</v>
      </c>
      <c r="G11" s="15"/>
    </row>
    <row r="12" ht="18" customHeight="1" spans="1:7">
      <c r="A12" s="158" t="s">
        <v>67</v>
      </c>
      <c r="B12" s="158" t="s">
        <v>68</v>
      </c>
      <c r="C12" s="15">
        <v>446784.8</v>
      </c>
      <c r="D12" s="15">
        <v>446784.8</v>
      </c>
      <c r="E12" s="15">
        <v>446784.8</v>
      </c>
      <c r="F12" s="15"/>
      <c r="G12" s="15"/>
    </row>
    <row r="13" ht="18" customHeight="1" spans="1:7">
      <c r="A13" s="138" t="s">
        <v>69</v>
      </c>
      <c r="B13" s="138" t="s">
        <v>70</v>
      </c>
      <c r="C13" s="15">
        <v>1569.6</v>
      </c>
      <c r="D13" s="15"/>
      <c r="E13" s="15"/>
      <c r="F13" s="15"/>
      <c r="G13" s="15">
        <v>1569.6</v>
      </c>
    </row>
    <row r="14" ht="18" customHeight="1" spans="1:7">
      <c r="A14" s="158" t="s">
        <v>71</v>
      </c>
      <c r="B14" s="158" t="s">
        <v>72</v>
      </c>
      <c r="C14" s="15">
        <v>1569.6</v>
      </c>
      <c r="D14" s="15"/>
      <c r="E14" s="15"/>
      <c r="F14" s="15"/>
      <c r="G14" s="15">
        <v>1569.6</v>
      </c>
    </row>
    <row r="15" ht="18" customHeight="1" spans="1:7">
      <c r="A15" s="138" t="s">
        <v>73</v>
      </c>
      <c r="B15" s="138" t="s">
        <v>74</v>
      </c>
      <c r="C15" s="15">
        <v>5673000</v>
      </c>
      <c r="D15" s="15"/>
      <c r="E15" s="15"/>
      <c r="F15" s="15"/>
      <c r="G15" s="15">
        <v>5673000</v>
      </c>
    </row>
    <row r="16" ht="18" customHeight="1" spans="1:7">
      <c r="A16" s="158" t="s">
        <v>75</v>
      </c>
      <c r="B16" s="158" t="s">
        <v>76</v>
      </c>
      <c r="C16" s="15">
        <v>33000</v>
      </c>
      <c r="D16" s="15"/>
      <c r="E16" s="15"/>
      <c r="F16" s="15"/>
      <c r="G16" s="15">
        <v>33000</v>
      </c>
    </row>
    <row r="17" ht="18" customHeight="1" spans="1:7">
      <c r="A17" s="158" t="s">
        <v>77</v>
      </c>
      <c r="B17" s="158" t="s">
        <v>78</v>
      </c>
      <c r="C17" s="15">
        <v>5640000</v>
      </c>
      <c r="D17" s="15"/>
      <c r="E17" s="15"/>
      <c r="F17" s="15"/>
      <c r="G17" s="15">
        <v>5640000</v>
      </c>
    </row>
    <row r="18" ht="18" customHeight="1" spans="1:7">
      <c r="A18" s="138" t="s">
        <v>79</v>
      </c>
      <c r="B18" s="138" t="s">
        <v>80</v>
      </c>
      <c r="C18" s="15">
        <v>8516800</v>
      </c>
      <c r="D18" s="15"/>
      <c r="E18" s="15"/>
      <c r="F18" s="15"/>
      <c r="G18" s="15">
        <v>8516800</v>
      </c>
    </row>
    <row r="19" ht="18" customHeight="1" spans="1:7">
      <c r="A19" s="158" t="s">
        <v>81</v>
      </c>
      <c r="B19" s="158" t="s">
        <v>82</v>
      </c>
      <c r="C19" s="15">
        <v>8516800</v>
      </c>
      <c r="D19" s="15"/>
      <c r="E19" s="15"/>
      <c r="F19" s="15"/>
      <c r="G19" s="15">
        <v>8516800</v>
      </c>
    </row>
    <row r="20" ht="18" customHeight="1" spans="1:7">
      <c r="A20" s="138" t="s">
        <v>83</v>
      </c>
      <c r="B20" s="138" t="s">
        <v>84</v>
      </c>
      <c r="C20" s="15">
        <v>2982700</v>
      </c>
      <c r="D20" s="15"/>
      <c r="E20" s="15"/>
      <c r="F20" s="15"/>
      <c r="G20" s="15">
        <v>2982700</v>
      </c>
    </row>
    <row r="21" ht="18" customHeight="1" spans="1:7">
      <c r="A21" s="158" t="s">
        <v>85</v>
      </c>
      <c r="B21" s="158" t="s">
        <v>86</v>
      </c>
      <c r="C21" s="15">
        <v>746900</v>
      </c>
      <c r="D21" s="15"/>
      <c r="E21" s="15"/>
      <c r="F21" s="15"/>
      <c r="G21" s="15">
        <v>746900</v>
      </c>
    </row>
    <row r="22" ht="18" customHeight="1" spans="1:7">
      <c r="A22" s="158" t="s">
        <v>87</v>
      </c>
      <c r="B22" s="158" t="s">
        <v>88</v>
      </c>
      <c r="C22" s="15">
        <v>2235800</v>
      </c>
      <c r="D22" s="15"/>
      <c r="E22" s="15"/>
      <c r="F22" s="15"/>
      <c r="G22" s="15">
        <v>2235800</v>
      </c>
    </row>
    <row r="23" ht="18" customHeight="1" spans="1:7">
      <c r="A23" s="138" t="s">
        <v>89</v>
      </c>
      <c r="B23" s="138" t="s">
        <v>90</v>
      </c>
      <c r="C23" s="15">
        <v>100000</v>
      </c>
      <c r="D23" s="15"/>
      <c r="E23" s="15"/>
      <c r="F23" s="15"/>
      <c r="G23" s="15">
        <v>100000</v>
      </c>
    </row>
    <row r="24" ht="18" customHeight="1" spans="1:7">
      <c r="A24" s="158" t="s">
        <v>91</v>
      </c>
      <c r="B24" s="158" t="s">
        <v>92</v>
      </c>
      <c r="C24" s="15">
        <v>100000</v>
      </c>
      <c r="D24" s="15"/>
      <c r="E24" s="15"/>
      <c r="F24" s="15"/>
      <c r="G24" s="15">
        <v>100000</v>
      </c>
    </row>
    <row r="25" ht="18" customHeight="1" spans="1:7">
      <c r="A25" s="138" t="s">
        <v>93</v>
      </c>
      <c r="B25" s="138" t="s">
        <v>94</v>
      </c>
      <c r="C25" s="15">
        <v>2501100</v>
      </c>
      <c r="D25" s="15"/>
      <c r="E25" s="15"/>
      <c r="F25" s="15"/>
      <c r="G25" s="15">
        <v>2501100</v>
      </c>
    </row>
    <row r="26" ht="18" customHeight="1" spans="1:7">
      <c r="A26" s="158" t="s">
        <v>95</v>
      </c>
      <c r="B26" s="158" t="s">
        <v>96</v>
      </c>
      <c r="C26" s="15">
        <v>2501100</v>
      </c>
      <c r="D26" s="15"/>
      <c r="E26" s="15"/>
      <c r="F26" s="15"/>
      <c r="G26" s="15">
        <v>2501100</v>
      </c>
    </row>
    <row r="27" ht="18" customHeight="1" spans="1:7">
      <c r="A27" s="138" t="s">
        <v>97</v>
      </c>
      <c r="B27" s="138" t="s">
        <v>98</v>
      </c>
      <c r="C27" s="15">
        <v>805308</v>
      </c>
      <c r="D27" s="15">
        <v>805308</v>
      </c>
      <c r="E27" s="15">
        <v>805308</v>
      </c>
      <c r="F27" s="15"/>
      <c r="G27" s="15"/>
    </row>
    <row r="28" ht="18" customHeight="1" spans="1:7">
      <c r="A28" s="158" t="s">
        <v>99</v>
      </c>
      <c r="B28" s="158" t="s">
        <v>100</v>
      </c>
      <c r="C28" s="15">
        <v>805308</v>
      </c>
      <c r="D28" s="15">
        <v>805308</v>
      </c>
      <c r="E28" s="15">
        <v>805308</v>
      </c>
      <c r="F28" s="15"/>
      <c r="G28" s="15"/>
    </row>
    <row r="29" ht="18" customHeight="1" spans="1:7">
      <c r="A29" s="138" t="s">
        <v>101</v>
      </c>
      <c r="B29" s="138" t="s">
        <v>102</v>
      </c>
      <c r="C29" s="15">
        <v>42240</v>
      </c>
      <c r="D29" s="15">
        <v>42240</v>
      </c>
      <c r="E29" s="15">
        <v>42240</v>
      </c>
      <c r="F29" s="15"/>
      <c r="G29" s="15"/>
    </row>
    <row r="30" ht="18" customHeight="1" spans="1:7">
      <c r="A30" s="158" t="s">
        <v>103</v>
      </c>
      <c r="B30" s="158" t="s">
        <v>102</v>
      </c>
      <c r="C30" s="15">
        <v>42240</v>
      </c>
      <c r="D30" s="15">
        <v>42240</v>
      </c>
      <c r="E30" s="15">
        <v>42240</v>
      </c>
      <c r="F30" s="15"/>
      <c r="G30" s="15"/>
    </row>
    <row r="31" ht="18" customHeight="1" spans="1:7">
      <c r="A31" s="13" t="s">
        <v>104</v>
      </c>
      <c r="B31" s="13" t="s">
        <v>105</v>
      </c>
      <c r="C31" s="15">
        <v>221660.51</v>
      </c>
      <c r="D31" s="15">
        <v>221660.51</v>
      </c>
      <c r="E31" s="15">
        <v>221660.51</v>
      </c>
      <c r="F31" s="15"/>
      <c r="G31" s="15"/>
    </row>
    <row r="32" ht="18" customHeight="1" spans="1:7">
      <c r="A32" s="138" t="s">
        <v>106</v>
      </c>
      <c r="B32" s="138" t="s">
        <v>107</v>
      </c>
      <c r="C32" s="15">
        <v>221660.51</v>
      </c>
      <c r="D32" s="15">
        <v>221660.51</v>
      </c>
      <c r="E32" s="15">
        <v>221660.51</v>
      </c>
      <c r="F32" s="15"/>
      <c r="G32" s="15"/>
    </row>
    <row r="33" ht="18" customHeight="1" spans="1:7">
      <c r="A33" s="158" t="s">
        <v>108</v>
      </c>
      <c r="B33" s="158" t="s">
        <v>109</v>
      </c>
      <c r="C33" s="15">
        <v>196275.68</v>
      </c>
      <c r="D33" s="15">
        <v>196275.68</v>
      </c>
      <c r="E33" s="15">
        <v>196275.68</v>
      </c>
      <c r="F33" s="15"/>
      <c r="G33" s="15"/>
    </row>
    <row r="34" ht="18" customHeight="1" spans="1:7">
      <c r="A34" s="158" t="s">
        <v>110</v>
      </c>
      <c r="B34" s="158" t="s">
        <v>111</v>
      </c>
      <c r="C34" s="15">
        <v>25384.83</v>
      </c>
      <c r="D34" s="15">
        <v>25384.83</v>
      </c>
      <c r="E34" s="15">
        <v>25384.83</v>
      </c>
      <c r="F34" s="15"/>
      <c r="G34" s="15"/>
    </row>
    <row r="35" ht="18" customHeight="1" spans="1:7">
      <c r="A35" s="13" t="s">
        <v>112</v>
      </c>
      <c r="B35" s="13" t="s">
        <v>113</v>
      </c>
      <c r="C35" s="15">
        <v>322644.96</v>
      </c>
      <c r="D35" s="15">
        <v>322644.96</v>
      </c>
      <c r="E35" s="15">
        <v>322644.96</v>
      </c>
      <c r="F35" s="15"/>
      <c r="G35" s="15"/>
    </row>
    <row r="36" ht="18" customHeight="1" spans="1:7">
      <c r="A36" s="138" t="s">
        <v>114</v>
      </c>
      <c r="B36" s="138" t="s">
        <v>115</v>
      </c>
      <c r="C36" s="15">
        <v>322644.96</v>
      </c>
      <c r="D36" s="15">
        <v>322644.96</v>
      </c>
      <c r="E36" s="15">
        <v>322644.96</v>
      </c>
      <c r="F36" s="15"/>
      <c r="G36" s="15"/>
    </row>
    <row r="37" ht="18" customHeight="1" spans="1:7">
      <c r="A37" s="158" t="s">
        <v>116</v>
      </c>
      <c r="B37" s="158" t="s">
        <v>117</v>
      </c>
      <c r="C37" s="15">
        <v>322644.96</v>
      </c>
      <c r="D37" s="15">
        <v>322644.96</v>
      </c>
      <c r="E37" s="15">
        <v>322644.96</v>
      </c>
      <c r="F37" s="15"/>
      <c r="G37" s="15"/>
    </row>
    <row r="38" ht="18" customHeight="1" spans="1:7">
      <c r="A38" s="204" t="s">
        <v>118</v>
      </c>
      <c r="B38" s="205" t="s">
        <v>118</v>
      </c>
      <c r="C38" s="15">
        <v>25791803.97</v>
      </c>
      <c r="D38" s="15">
        <v>5966634.37</v>
      </c>
      <c r="E38" s="15">
        <v>5643525.27</v>
      </c>
      <c r="F38" s="15">
        <v>323109.1</v>
      </c>
      <c r="G38" s="15">
        <v>19825169.6</v>
      </c>
    </row>
  </sheetData>
  <mergeCells count="7">
    <mergeCell ref="A2:G2"/>
    <mergeCell ref="A3:E3"/>
    <mergeCell ref="A4:B4"/>
    <mergeCell ref="D4:F4"/>
    <mergeCell ref="A38:B38"/>
    <mergeCell ref="C4:C5"/>
    <mergeCell ref="G4:G5"/>
  </mergeCells>
  <pageMargins left="0.357638888888889" right="0.357638888888889" top="0.2125" bottom="0.409027777777778" header="0.5" footer="0.5"/>
  <pageSetup paperSize="9" scale="70" fitToWidth="0" fitToHeight="0" orientation="landscape"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Right="0"/>
  </sheetPr>
  <dimension ref="A1:AF37"/>
  <sheetViews>
    <sheetView topLeftCell="C6" workbookViewId="0">
      <selection activeCell="P13" sqref="P13"/>
    </sheetView>
  </sheetViews>
  <sheetFormatPr defaultColWidth="9.14166666666667" defaultRowHeight="14.25" customHeight="1"/>
  <cols>
    <col min="1" max="1" width="5.85" customWidth="1"/>
    <col min="2" max="2" width="7.14166666666667" customWidth="1"/>
    <col min="3" max="3" width="27.875" customWidth="1"/>
    <col min="4" max="4" width="17.25" customWidth="1"/>
    <col min="5" max="7" width="19.425" customWidth="1"/>
    <col min="8" max="8" width="9.625" customWidth="1"/>
    <col min="9" max="9" width="11.125" customWidth="1"/>
    <col min="10" max="10" width="10.375" customWidth="1"/>
    <col min="11" max="11" width="10.25" customWidth="1"/>
    <col min="12" max="12" width="13.25" customWidth="1"/>
    <col min="13" max="13" width="11.5" customWidth="1"/>
    <col min="14" max="14" width="10.375" customWidth="1"/>
    <col min="15" max="15" width="10" customWidth="1"/>
    <col min="16" max="16" width="10.125" customWidth="1"/>
    <col min="17" max="17" width="7.575" customWidth="1"/>
    <col min="18" max="18" width="6.28333333333333" customWidth="1"/>
    <col min="19" max="19" width="38.5" customWidth="1"/>
    <col min="20" max="20" width="21.7083333333333" customWidth="1"/>
    <col min="21" max="22" width="18.85" customWidth="1"/>
    <col min="23" max="23" width="15.625" customWidth="1"/>
    <col min="24" max="29" width="18.85" customWidth="1"/>
    <col min="30" max="30" width="20.9333333333333" customWidth="1"/>
    <col min="31" max="31" width="21.7916666666667" customWidth="1"/>
    <col min="32" max="32" width="20.5" customWidth="1"/>
  </cols>
  <sheetData>
    <row r="1" ht="12" customHeight="1" spans="1:32">
      <c r="A1" s="173"/>
      <c r="D1" s="55"/>
      <c r="K1" s="55"/>
      <c r="L1" s="55"/>
      <c r="M1" s="55"/>
      <c r="T1" s="55"/>
      <c r="Z1" s="54"/>
      <c r="AA1" s="54"/>
      <c r="AB1" s="54"/>
      <c r="AF1" s="53" t="s">
        <v>166</v>
      </c>
    </row>
    <row r="2" ht="39" customHeight="1" spans="1:29">
      <c r="A2" s="174" t="s">
        <v>167</v>
      </c>
      <c r="B2" s="174"/>
      <c r="C2" s="174"/>
      <c r="D2" s="174"/>
      <c r="E2" s="174"/>
      <c r="F2" s="174"/>
      <c r="G2" s="174"/>
      <c r="H2" s="174"/>
      <c r="I2" s="174"/>
      <c r="J2" s="174"/>
      <c r="K2" s="174"/>
      <c r="L2" s="174"/>
      <c r="M2" s="174"/>
      <c r="Q2" s="174"/>
      <c r="R2" s="174"/>
      <c r="S2" s="174"/>
      <c r="T2" s="174"/>
      <c r="U2" s="174"/>
      <c r="V2" s="174"/>
      <c r="W2" s="174"/>
      <c r="X2" s="174"/>
      <c r="Y2" s="174"/>
      <c r="Z2" s="174"/>
      <c r="AA2" s="174"/>
      <c r="AB2" s="174"/>
      <c r="AC2" s="174"/>
    </row>
    <row r="3" ht="19.5" customHeight="1" spans="1:32">
      <c r="A3" s="21" t="str">
        <f>"单位名称："&amp;"师宗县民政局"</f>
        <v>单位名称：师宗县民政局</v>
      </c>
      <c r="D3" s="55"/>
      <c r="K3" s="55"/>
      <c r="L3" s="55"/>
      <c r="M3" s="55"/>
      <c r="T3" s="55"/>
      <c r="Z3" s="103"/>
      <c r="AA3" s="103"/>
      <c r="AB3" s="103"/>
      <c r="AF3" s="117" t="str">
        <f>"单位："&amp;"元"</f>
        <v>单位：元</v>
      </c>
    </row>
    <row r="4" ht="19.5" customHeight="1" spans="1:32">
      <c r="A4" s="175" t="s">
        <v>3</v>
      </c>
      <c r="B4" s="175"/>
      <c r="C4" s="175"/>
      <c r="D4" s="175"/>
      <c r="E4" s="175"/>
      <c r="F4" s="175"/>
      <c r="G4" s="175"/>
      <c r="H4" s="175"/>
      <c r="I4" s="175"/>
      <c r="J4" s="175"/>
      <c r="K4" s="175"/>
      <c r="L4" s="175"/>
      <c r="M4" s="175"/>
      <c r="N4" s="187"/>
      <c r="O4" s="187"/>
      <c r="P4" s="187"/>
      <c r="Q4" s="175" t="s">
        <v>3</v>
      </c>
      <c r="R4" s="175"/>
      <c r="S4" s="175"/>
      <c r="T4" s="175"/>
      <c r="U4" s="175"/>
      <c r="V4" s="175"/>
      <c r="W4" s="175"/>
      <c r="X4" s="175"/>
      <c r="Y4" s="175"/>
      <c r="Z4" s="175"/>
      <c r="AA4" s="175"/>
      <c r="AB4" s="175"/>
      <c r="AC4" s="175"/>
      <c r="AD4" s="187"/>
      <c r="AE4" s="187"/>
      <c r="AF4" s="187"/>
    </row>
    <row r="5" ht="21.75" customHeight="1" spans="1:32">
      <c r="A5" s="176" t="s">
        <v>168</v>
      </c>
      <c r="B5" s="177"/>
      <c r="C5" s="176"/>
      <c r="D5" s="175" t="s">
        <v>28</v>
      </c>
      <c r="E5" s="175" t="s">
        <v>31</v>
      </c>
      <c r="F5" s="175"/>
      <c r="G5" s="175"/>
      <c r="H5" s="175" t="s">
        <v>32</v>
      </c>
      <c r="I5" s="175"/>
      <c r="J5" s="175"/>
      <c r="K5" s="175" t="s">
        <v>33</v>
      </c>
      <c r="L5" s="175"/>
      <c r="M5" s="175"/>
      <c r="N5" s="187" t="s">
        <v>169</v>
      </c>
      <c r="O5" s="187" t="s">
        <v>34</v>
      </c>
      <c r="P5" s="187" t="s">
        <v>35</v>
      </c>
      <c r="Q5" s="176" t="s">
        <v>170</v>
      </c>
      <c r="R5" s="177"/>
      <c r="S5" s="176"/>
      <c r="T5" s="175" t="s">
        <v>28</v>
      </c>
      <c r="U5" s="190" t="s">
        <v>31</v>
      </c>
      <c r="V5" s="191"/>
      <c r="W5" s="192"/>
      <c r="X5" s="190" t="s">
        <v>32</v>
      </c>
      <c r="Y5" s="191"/>
      <c r="Z5" s="175"/>
      <c r="AA5" s="175" t="s">
        <v>33</v>
      </c>
      <c r="AB5" s="175"/>
      <c r="AC5" s="192"/>
      <c r="AD5" s="187" t="s">
        <v>169</v>
      </c>
      <c r="AE5" s="187" t="s">
        <v>34</v>
      </c>
      <c r="AF5" s="187" t="s">
        <v>35</v>
      </c>
    </row>
    <row r="6" ht="17.25" customHeight="1" spans="1:32">
      <c r="A6" s="178" t="s">
        <v>171</v>
      </c>
      <c r="B6" s="178" t="s">
        <v>172</v>
      </c>
      <c r="C6" s="178" t="s">
        <v>47</v>
      </c>
      <c r="D6" s="175"/>
      <c r="E6" s="175" t="s">
        <v>30</v>
      </c>
      <c r="F6" s="175" t="s">
        <v>48</v>
      </c>
      <c r="G6" s="175" t="s">
        <v>49</v>
      </c>
      <c r="H6" s="175" t="s">
        <v>30</v>
      </c>
      <c r="I6" s="175" t="s">
        <v>48</v>
      </c>
      <c r="J6" s="175" t="s">
        <v>49</v>
      </c>
      <c r="K6" s="175" t="s">
        <v>30</v>
      </c>
      <c r="L6" s="175" t="s">
        <v>48</v>
      </c>
      <c r="M6" s="175" t="s">
        <v>49</v>
      </c>
      <c r="N6" s="188" t="s">
        <v>30</v>
      </c>
      <c r="O6" s="188" t="s">
        <v>30</v>
      </c>
      <c r="P6" s="188" t="s">
        <v>30</v>
      </c>
      <c r="Q6" s="178" t="s">
        <v>171</v>
      </c>
      <c r="R6" s="178" t="s">
        <v>172</v>
      </c>
      <c r="S6" s="178" t="s">
        <v>47</v>
      </c>
      <c r="T6" s="175"/>
      <c r="U6" s="175" t="s">
        <v>30</v>
      </c>
      <c r="V6" s="175" t="s">
        <v>48</v>
      </c>
      <c r="W6" s="175" t="s">
        <v>49</v>
      </c>
      <c r="X6" s="175" t="s">
        <v>30</v>
      </c>
      <c r="Y6" s="175" t="s">
        <v>48</v>
      </c>
      <c r="Z6" s="175" t="s">
        <v>49</v>
      </c>
      <c r="AA6" s="175" t="s">
        <v>30</v>
      </c>
      <c r="AB6" s="175" t="s">
        <v>48</v>
      </c>
      <c r="AC6" s="195" t="s">
        <v>49</v>
      </c>
      <c r="AD6" s="188" t="s">
        <v>30</v>
      </c>
      <c r="AE6" s="188" t="s">
        <v>30</v>
      </c>
      <c r="AF6" s="188" t="s">
        <v>30</v>
      </c>
    </row>
    <row r="7" customHeight="1" spans="1:32">
      <c r="A7" s="179" t="s">
        <v>160</v>
      </c>
      <c r="B7" s="179" t="s">
        <v>161</v>
      </c>
      <c r="C7" s="179" t="s">
        <v>162</v>
      </c>
      <c r="D7" s="179" t="s">
        <v>163</v>
      </c>
      <c r="E7" s="180" t="s">
        <v>164</v>
      </c>
      <c r="F7" s="180" t="s">
        <v>165</v>
      </c>
      <c r="G7" s="180" t="s">
        <v>173</v>
      </c>
      <c r="H7" s="180" t="s">
        <v>174</v>
      </c>
      <c r="I7" s="180" t="s">
        <v>175</v>
      </c>
      <c r="J7" s="180" t="s">
        <v>176</v>
      </c>
      <c r="K7" s="180" t="s">
        <v>177</v>
      </c>
      <c r="L7" s="180" t="s">
        <v>178</v>
      </c>
      <c r="M7" s="180" t="s">
        <v>179</v>
      </c>
      <c r="N7" s="187">
        <v>14</v>
      </c>
      <c r="O7" s="187">
        <v>15</v>
      </c>
      <c r="P7" s="187">
        <v>16</v>
      </c>
      <c r="Q7" s="180" t="s">
        <v>180</v>
      </c>
      <c r="R7" s="180" t="s">
        <v>181</v>
      </c>
      <c r="S7" s="180" t="s">
        <v>182</v>
      </c>
      <c r="T7" s="180" t="s">
        <v>183</v>
      </c>
      <c r="U7" s="180" t="s">
        <v>184</v>
      </c>
      <c r="V7" s="180" t="s">
        <v>185</v>
      </c>
      <c r="W7" s="180" t="s">
        <v>186</v>
      </c>
      <c r="X7" s="180" t="s">
        <v>187</v>
      </c>
      <c r="Y7" s="180" t="s">
        <v>188</v>
      </c>
      <c r="Z7" s="180" t="s">
        <v>189</v>
      </c>
      <c r="AA7" s="180" t="s">
        <v>190</v>
      </c>
      <c r="AB7" s="196">
        <v>28</v>
      </c>
      <c r="AC7" s="197">
        <v>29</v>
      </c>
      <c r="AD7" s="187">
        <v>30</v>
      </c>
      <c r="AE7" s="187">
        <v>31</v>
      </c>
      <c r="AF7" s="187">
        <v>32</v>
      </c>
    </row>
    <row r="8" ht="17.25" customHeight="1" spans="1:32">
      <c r="A8" s="181" t="s">
        <v>191</v>
      </c>
      <c r="B8" s="181"/>
      <c r="C8" s="181" t="s">
        <v>192</v>
      </c>
      <c r="D8" s="182">
        <v>3105328.27</v>
      </c>
      <c r="E8" s="182">
        <v>3105328.27</v>
      </c>
      <c r="F8" s="182">
        <v>3105328.27</v>
      </c>
      <c r="G8" s="182"/>
      <c r="H8" s="182"/>
      <c r="I8" s="182"/>
      <c r="J8" s="182"/>
      <c r="K8" s="182"/>
      <c r="L8" s="182"/>
      <c r="M8" s="182"/>
      <c r="N8" s="189"/>
      <c r="O8" s="189"/>
      <c r="P8" s="189"/>
      <c r="Q8" s="13" t="s">
        <v>193</v>
      </c>
      <c r="R8" s="13"/>
      <c r="S8" s="182" t="s">
        <v>194</v>
      </c>
      <c r="T8" s="182">
        <v>4240095.27</v>
      </c>
      <c r="U8" s="182">
        <v>4240095.27</v>
      </c>
      <c r="V8" s="182">
        <v>4240095.27</v>
      </c>
      <c r="W8" s="182"/>
      <c r="X8" s="182"/>
      <c r="Y8" s="182"/>
      <c r="Z8" s="182"/>
      <c r="AA8" s="182"/>
      <c r="AB8" s="182"/>
      <c r="AC8" s="182"/>
      <c r="AD8" s="198"/>
      <c r="AE8" s="198"/>
      <c r="AF8" s="198"/>
    </row>
    <row r="9" ht="17.25" customHeight="1" spans="1:32">
      <c r="A9" s="183"/>
      <c r="B9" s="183" t="s">
        <v>195</v>
      </c>
      <c r="C9" s="183" t="s">
        <v>196</v>
      </c>
      <c r="D9" s="182">
        <v>1844238</v>
      </c>
      <c r="E9" s="182">
        <v>1844238</v>
      </c>
      <c r="F9" s="182">
        <v>1844238</v>
      </c>
      <c r="G9" s="182"/>
      <c r="H9" s="182"/>
      <c r="I9" s="182"/>
      <c r="J9" s="182"/>
      <c r="K9" s="182"/>
      <c r="L9" s="182"/>
      <c r="M9" s="182"/>
      <c r="N9" s="189"/>
      <c r="O9" s="189"/>
      <c r="P9" s="189"/>
      <c r="Q9" s="138"/>
      <c r="R9" s="138" t="s">
        <v>195</v>
      </c>
      <c r="S9" s="193" t="s">
        <v>197</v>
      </c>
      <c r="T9" s="182">
        <v>1244364</v>
      </c>
      <c r="U9" s="182">
        <v>1244364</v>
      </c>
      <c r="V9" s="182">
        <v>1244364</v>
      </c>
      <c r="W9" s="182"/>
      <c r="X9" s="182"/>
      <c r="Y9" s="182"/>
      <c r="Z9" s="182"/>
      <c r="AA9" s="182"/>
      <c r="AB9" s="182"/>
      <c r="AC9" s="182"/>
      <c r="AD9" s="198"/>
      <c r="AE9" s="198"/>
      <c r="AF9" s="198"/>
    </row>
    <row r="10" ht="17.25" customHeight="1" spans="1:32">
      <c r="A10" s="183"/>
      <c r="B10" s="183" t="s">
        <v>198</v>
      </c>
      <c r="C10" s="183" t="s">
        <v>199</v>
      </c>
      <c r="D10" s="182">
        <v>668445.31</v>
      </c>
      <c r="E10" s="182">
        <v>668445.31</v>
      </c>
      <c r="F10" s="182">
        <v>668445.31</v>
      </c>
      <c r="G10" s="182"/>
      <c r="H10" s="182"/>
      <c r="I10" s="182"/>
      <c r="J10" s="182"/>
      <c r="K10" s="182"/>
      <c r="L10" s="182"/>
      <c r="M10" s="182"/>
      <c r="N10" s="189"/>
      <c r="O10" s="189"/>
      <c r="P10" s="189"/>
      <c r="Q10" s="138"/>
      <c r="R10" s="138" t="s">
        <v>198</v>
      </c>
      <c r="S10" s="193" t="s">
        <v>200</v>
      </c>
      <c r="T10" s="182">
        <v>1102692</v>
      </c>
      <c r="U10" s="182">
        <v>1102692</v>
      </c>
      <c r="V10" s="182">
        <v>1102692</v>
      </c>
      <c r="W10" s="182"/>
      <c r="X10" s="182"/>
      <c r="Y10" s="182"/>
      <c r="Z10" s="182"/>
      <c r="AA10" s="182"/>
      <c r="AB10" s="182"/>
      <c r="AC10" s="182"/>
      <c r="AD10" s="198"/>
      <c r="AE10" s="198"/>
      <c r="AF10" s="198"/>
    </row>
    <row r="11" ht="17.25" customHeight="1" spans="1:32">
      <c r="A11" s="183"/>
      <c r="B11" s="183" t="s">
        <v>201</v>
      </c>
      <c r="C11" s="183" t="s">
        <v>117</v>
      </c>
      <c r="D11" s="182">
        <v>322644.96</v>
      </c>
      <c r="E11" s="182">
        <v>322644.96</v>
      </c>
      <c r="F11" s="182">
        <v>322644.96</v>
      </c>
      <c r="G11" s="182"/>
      <c r="H11" s="182"/>
      <c r="I11" s="182"/>
      <c r="J11" s="182"/>
      <c r="K11" s="182"/>
      <c r="L11" s="182"/>
      <c r="M11" s="182"/>
      <c r="N11" s="189"/>
      <c r="O11" s="189"/>
      <c r="P11" s="189"/>
      <c r="Q11" s="138"/>
      <c r="R11" s="138" t="s">
        <v>201</v>
      </c>
      <c r="S11" s="193" t="s">
        <v>202</v>
      </c>
      <c r="T11" s="182">
        <v>62142</v>
      </c>
      <c r="U11" s="182">
        <v>62142</v>
      </c>
      <c r="V11" s="182">
        <v>62142</v>
      </c>
      <c r="W11" s="182"/>
      <c r="X11" s="182"/>
      <c r="Y11" s="182"/>
      <c r="Z11" s="182"/>
      <c r="AA11" s="182"/>
      <c r="AB11" s="182"/>
      <c r="AC11" s="182"/>
      <c r="AD11" s="198"/>
      <c r="AE11" s="198"/>
      <c r="AF11" s="198"/>
    </row>
    <row r="12" ht="17.25" customHeight="1" spans="1:32">
      <c r="A12" s="183"/>
      <c r="B12" s="183" t="s">
        <v>203</v>
      </c>
      <c r="C12" s="183" t="s">
        <v>204</v>
      </c>
      <c r="D12" s="182">
        <v>270000</v>
      </c>
      <c r="E12" s="182">
        <v>270000</v>
      </c>
      <c r="F12" s="182">
        <v>270000</v>
      </c>
      <c r="G12" s="182"/>
      <c r="H12" s="182"/>
      <c r="I12" s="182"/>
      <c r="J12" s="182"/>
      <c r="K12" s="182"/>
      <c r="L12" s="182"/>
      <c r="M12" s="182"/>
      <c r="N12" s="189"/>
      <c r="O12" s="189"/>
      <c r="P12" s="189"/>
      <c r="Q12" s="138"/>
      <c r="R12" s="138" t="s">
        <v>205</v>
      </c>
      <c r="S12" s="193" t="s">
        <v>206</v>
      </c>
      <c r="T12" s="182">
        <v>569807</v>
      </c>
      <c r="U12" s="182">
        <v>569807</v>
      </c>
      <c r="V12" s="182">
        <v>569807</v>
      </c>
      <c r="W12" s="182"/>
      <c r="X12" s="182"/>
      <c r="Y12" s="182"/>
      <c r="Z12" s="182"/>
      <c r="AA12" s="182"/>
      <c r="AB12" s="182"/>
      <c r="AC12" s="182"/>
      <c r="AD12" s="198"/>
      <c r="AE12" s="198"/>
      <c r="AF12" s="198"/>
    </row>
    <row r="13" ht="17.25" customHeight="1" spans="1:32">
      <c r="A13" s="181" t="s">
        <v>207</v>
      </c>
      <c r="B13" s="181"/>
      <c r="C13" s="181" t="s">
        <v>208</v>
      </c>
      <c r="D13" s="182">
        <v>323109.1</v>
      </c>
      <c r="E13" s="182">
        <v>323109.1</v>
      </c>
      <c r="F13" s="182">
        <v>323109.1</v>
      </c>
      <c r="G13" s="182"/>
      <c r="H13" s="182"/>
      <c r="I13" s="182"/>
      <c r="J13" s="182"/>
      <c r="K13" s="182"/>
      <c r="L13" s="182"/>
      <c r="M13" s="182"/>
      <c r="N13" s="189"/>
      <c r="O13" s="189"/>
      <c r="P13" s="189"/>
      <c r="Q13" s="138"/>
      <c r="R13" s="138" t="s">
        <v>209</v>
      </c>
      <c r="S13" s="193" t="s">
        <v>210</v>
      </c>
      <c r="T13" s="182">
        <v>446784.8</v>
      </c>
      <c r="U13" s="182">
        <v>446784.8</v>
      </c>
      <c r="V13" s="182">
        <v>446784.8</v>
      </c>
      <c r="W13" s="182"/>
      <c r="X13" s="182"/>
      <c r="Y13" s="182"/>
      <c r="Z13" s="182"/>
      <c r="AA13" s="182"/>
      <c r="AB13" s="182"/>
      <c r="AC13" s="182"/>
      <c r="AD13" s="198"/>
      <c r="AE13" s="198"/>
      <c r="AF13" s="198"/>
    </row>
    <row r="14" ht="17.25" customHeight="1" spans="1:32">
      <c r="A14" s="183"/>
      <c r="B14" s="183" t="s">
        <v>195</v>
      </c>
      <c r="C14" s="183" t="s">
        <v>211</v>
      </c>
      <c r="D14" s="182">
        <v>263109.1</v>
      </c>
      <c r="E14" s="182">
        <v>263109.1</v>
      </c>
      <c r="F14" s="182">
        <v>263109.1</v>
      </c>
      <c r="G14" s="182"/>
      <c r="H14" s="182"/>
      <c r="I14" s="182"/>
      <c r="J14" s="182"/>
      <c r="K14" s="182"/>
      <c r="L14" s="182"/>
      <c r="M14" s="182"/>
      <c r="N14" s="189"/>
      <c r="O14" s="189"/>
      <c r="P14" s="189"/>
      <c r="Q14" s="138"/>
      <c r="R14" s="138" t="s">
        <v>212</v>
      </c>
      <c r="S14" s="193" t="s">
        <v>213</v>
      </c>
      <c r="T14" s="182"/>
      <c r="U14" s="182"/>
      <c r="V14" s="182"/>
      <c r="W14" s="182"/>
      <c r="X14" s="182"/>
      <c r="Y14" s="182"/>
      <c r="Z14" s="182"/>
      <c r="AA14" s="182"/>
      <c r="AB14" s="182"/>
      <c r="AC14" s="182"/>
      <c r="AD14" s="198"/>
      <c r="AE14" s="198"/>
      <c r="AF14" s="198"/>
    </row>
    <row r="15" ht="17.25" customHeight="1" spans="1:32">
      <c r="A15" s="183"/>
      <c r="B15" s="183" t="s">
        <v>198</v>
      </c>
      <c r="C15" s="183" t="s">
        <v>214</v>
      </c>
      <c r="D15" s="182"/>
      <c r="E15" s="182"/>
      <c r="F15" s="182"/>
      <c r="G15" s="182"/>
      <c r="H15" s="182"/>
      <c r="I15" s="182"/>
      <c r="J15" s="182"/>
      <c r="K15" s="182"/>
      <c r="L15" s="182"/>
      <c r="M15" s="182"/>
      <c r="N15" s="189"/>
      <c r="O15" s="189"/>
      <c r="P15" s="189"/>
      <c r="Q15" s="138"/>
      <c r="R15" s="138" t="s">
        <v>176</v>
      </c>
      <c r="S15" s="193" t="s">
        <v>215</v>
      </c>
      <c r="T15" s="182">
        <v>196275.68</v>
      </c>
      <c r="U15" s="182">
        <v>196275.68</v>
      </c>
      <c r="V15" s="182">
        <v>196275.68</v>
      </c>
      <c r="W15" s="182"/>
      <c r="X15" s="182"/>
      <c r="Y15" s="182"/>
      <c r="Z15" s="182"/>
      <c r="AA15" s="182"/>
      <c r="AB15" s="182"/>
      <c r="AC15" s="182"/>
      <c r="AD15" s="198"/>
      <c r="AE15" s="198"/>
      <c r="AF15" s="198"/>
    </row>
    <row r="16" ht="17.25" customHeight="1" spans="1:32">
      <c r="A16" s="183"/>
      <c r="B16" s="183" t="s">
        <v>216</v>
      </c>
      <c r="C16" s="183" t="s">
        <v>217</v>
      </c>
      <c r="D16" s="182">
        <v>10000</v>
      </c>
      <c r="E16" s="182">
        <v>10000</v>
      </c>
      <c r="F16" s="182">
        <v>10000</v>
      </c>
      <c r="G16" s="182"/>
      <c r="H16" s="182"/>
      <c r="I16" s="182"/>
      <c r="J16" s="182"/>
      <c r="K16" s="182"/>
      <c r="L16" s="182"/>
      <c r="M16" s="182"/>
      <c r="N16" s="189"/>
      <c r="O16" s="189"/>
      <c r="P16" s="189"/>
      <c r="Q16" s="138"/>
      <c r="R16" s="138" t="s">
        <v>178</v>
      </c>
      <c r="S16" s="193" t="s">
        <v>218</v>
      </c>
      <c r="T16" s="182">
        <v>25384.83</v>
      </c>
      <c r="U16" s="182">
        <v>25384.83</v>
      </c>
      <c r="V16" s="182">
        <v>25384.83</v>
      </c>
      <c r="W16" s="182"/>
      <c r="X16" s="182"/>
      <c r="Y16" s="182"/>
      <c r="Z16" s="182"/>
      <c r="AA16" s="182"/>
      <c r="AB16" s="182"/>
      <c r="AC16" s="182"/>
      <c r="AD16" s="198"/>
      <c r="AE16" s="198"/>
      <c r="AF16" s="198"/>
    </row>
    <row r="17" ht="17.25" customHeight="1" spans="1:32">
      <c r="A17" s="183"/>
      <c r="B17" s="183" t="s">
        <v>209</v>
      </c>
      <c r="C17" s="183" t="s">
        <v>219</v>
      </c>
      <c r="D17" s="182">
        <v>50000</v>
      </c>
      <c r="E17" s="182">
        <v>50000</v>
      </c>
      <c r="F17" s="182">
        <v>50000</v>
      </c>
      <c r="G17" s="182"/>
      <c r="H17" s="182"/>
      <c r="I17" s="182"/>
      <c r="J17" s="182"/>
      <c r="K17" s="182"/>
      <c r="L17" s="182"/>
      <c r="M17" s="182"/>
      <c r="N17" s="189"/>
      <c r="O17" s="189"/>
      <c r="P17" s="189"/>
      <c r="Q17" s="138"/>
      <c r="R17" s="138" t="s">
        <v>179</v>
      </c>
      <c r="S17" s="193" t="s">
        <v>117</v>
      </c>
      <c r="T17" s="182">
        <v>322644.96</v>
      </c>
      <c r="U17" s="182">
        <v>322644.96</v>
      </c>
      <c r="V17" s="182">
        <v>322644.96</v>
      </c>
      <c r="W17" s="182"/>
      <c r="X17" s="182"/>
      <c r="Y17" s="182"/>
      <c r="Z17" s="182"/>
      <c r="AA17" s="182"/>
      <c r="AB17" s="182"/>
      <c r="AC17" s="182"/>
      <c r="AD17" s="198"/>
      <c r="AE17" s="198"/>
      <c r="AF17" s="198"/>
    </row>
    <row r="18" ht="17.25" customHeight="1" spans="1:32">
      <c r="A18" s="181" t="s">
        <v>220</v>
      </c>
      <c r="B18" s="181"/>
      <c r="C18" s="181" t="s">
        <v>221</v>
      </c>
      <c r="D18" s="182">
        <v>1134767</v>
      </c>
      <c r="E18" s="182">
        <v>1134767</v>
      </c>
      <c r="F18" s="182">
        <v>1134767</v>
      </c>
      <c r="G18" s="182"/>
      <c r="H18" s="182"/>
      <c r="I18" s="182"/>
      <c r="J18" s="182"/>
      <c r="K18" s="182"/>
      <c r="L18" s="182"/>
      <c r="M18" s="182"/>
      <c r="N18" s="189"/>
      <c r="O18" s="189"/>
      <c r="P18" s="189"/>
      <c r="Q18" s="138"/>
      <c r="R18" s="138" t="s">
        <v>203</v>
      </c>
      <c r="S18" s="193" t="s">
        <v>204</v>
      </c>
      <c r="T18" s="182">
        <v>270000</v>
      </c>
      <c r="U18" s="182">
        <v>270000</v>
      </c>
      <c r="V18" s="182">
        <v>270000</v>
      </c>
      <c r="W18" s="182"/>
      <c r="X18" s="182"/>
      <c r="Y18" s="182"/>
      <c r="Z18" s="182"/>
      <c r="AA18" s="182"/>
      <c r="AB18" s="182"/>
      <c r="AC18" s="182"/>
      <c r="AD18" s="198"/>
      <c r="AE18" s="198"/>
      <c r="AF18" s="198"/>
    </row>
    <row r="19" ht="17.25" customHeight="1" spans="1:32">
      <c r="A19" s="183"/>
      <c r="B19" s="183" t="s">
        <v>195</v>
      </c>
      <c r="C19" s="183" t="s">
        <v>194</v>
      </c>
      <c r="D19" s="182">
        <v>1134767</v>
      </c>
      <c r="E19" s="182">
        <v>1134767</v>
      </c>
      <c r="F19" s="182">
        <v>1134767</v>
      </c>
      <c r="G19" s="182"/>
      <c r="H19" s="182"/>
      <c r="I19" s="182"/>
      <c r="J19" s="182"/>
      <c r="K19" s="182"/>
      <c r="L19" s="182"/>
      <c r="M19" s="182"/>
      <c r="N19" s="189"/>
      <c r="O19" s="189"/>
      <c r="P19" s="189"/>
      <c r="Q19" s="13" t="s">
        <v>222</v>
      </c>
      <c r="R19" s="13"/>
      <c r="S19" s="182" t="s">
        <v>223</v>
      </c>
      <c r="T19" s="182">
        <v>323109.1</v>
      </c>
      <c r="U19" s="182">
        <v>323109.1</v>
      </c>
      <c r="V19" s="182">
        <v>323109.1</v>
      </c>
      <c r="W19" s="182"/>
      <c r="X19" s="182"/>
      <c r="Y19" s="182"/>
      <c r="Z19" s="182"/>
      <c r="AA19" s="182"/>
      <c r="AB19" s="182"/>
      <c r="AC19" s="182"/>
      <c r="AD19" s="198"/>
      <c r="AE19" s="198"/>
      <c r="AF19" s="198"/>
    </row>
    <row r="20" ht="17.25" customHeight="1" spans="1:32">
      <c r="A20" s="183"/>
      <c r="B20" s="183" t="s">
        <v>198</v>
      </c>
      <c r="C20" s="183" t="s">
        <v>223</v>
      </c>
      <c r="D20" s="182"/>
      <c r="E20" s="182"/>
      <c r="F20" s="182"/>
      <c r="G20" s="182"/>
      <c r="H20" s="182"/>
      <c r="I20" s="182"/>
      <c r="J20" s="182"/>
      <c r="K20" s="182"/>
      <c r="L20" s="182"/>
      <c r="M20" s="182"/>
      <c r="N20" s="189"/>
      <c r="O20" s="189"/>
      <c r="P20" s="189"/>
      <c r="Q20" s="138"/>
      <c r="R20" s="138" t="s">
        <v>195</v>
      </c>
      <c r="S20" s="193" t="s">
        <v>224</v>
      </c>
      <c r="T20" s="182">
        <v>30600</v>
      </c>
      <c r="U20" s="182">
        <v>30600</v>
      </c>
      <c r="V20" s="182">
        <v>30600</v>
      </c>
      <c r="W20" s="182"/>
      <c r="X20" s="182"/>
      <c r="Y20" s="182"/>
      <c r="Z20" s="182"/>
      <c r="AA20" s="182"/>
      <c r="AB20" s="182"/>
      <c r="AC20" s="182"/>
      <c r="AD20" s="198"/>
      <c r="AE20" s="198"/>
      <c r="AF20" s="198"/>
    </row>
    <row r="21" ht="17.25" customHeight="1" spans="1:32">
      <c r="A21" s="181" t="s">
        <v>225</v>
      </c>
      <c r="B21" s="181"/>
      <c r="C21" s="181" t="s">
        <v>226</v>
      </c>
      <c r="D21" s="182">
        <v>21228599.6</v>
      </c>
      <c r="E21" s="182">
        <v>21228599.6</v>
      </c>
      <c r="F21" s="182">
        <v>1403430</v>
      </c>
      <c r="G21" s="182">
        <v>19825169.6</v>
      </c>
      <c r="H21" s="182"/>
      <c r="I21" s="182"/>
      <c r="J21" s="182"/>
      <c r="K21" s="182"/>
      <c r="L21" s="182"/>
      <c r="M21" s="182"/>
      <c r="N21" s="189"/>
      <c r="O21" s="189"/>
      <c r="P21" s="189"/>
      <c r="Q21" s="138"/>
      <c r="R21" s="138" t="s">
        <v>227</v>
      </c>
      <c r="S21" s="193" t="s">
        <v>228</v>
      </c>
      <c r="T21" s="182">
        <v>12000</v>
      </c>
      <c r="U21" s="182">
        <v>12000</v>
      </c>
      <c r="V21" s="182">
        <v>12000</v>
      </c>
      <c r="W21" s="182"/>
      <c r="X21" s="182"/>
      <c r="Y21" s="182"/>
      <c r="Z21" s="182"/>
      <c r="AA21" s="182"/>
      <c r="AB21" s="182"/>
      <c r="AC21" s="182"/>
      <c r="AD21" s="198"/>
      <c r="AE21" s="198"/>
      <c r="AF21" s="198"/>
    </row>
    <row r="22" ht="17.25" customHeight="1" spans="1:32">
      <c r="A22" s="183"/>
      <c r="B22" s="183" t="s">
        <v>195</v>
      </c>
      <c r="C22" s="183" t="s">
        <v>229</v>
      </c>
      <c r="D22" s="182">
        <v>20622717.6</v>
      </c>
      <c r="E22" s="182">
        <v>20622717.6</v>
      </c>
      <c r="F22" s="182">
        <v>847548</v>
      </c>
      <c r="G22" s="182">
        <v>19775169.6</v>
      </c>
      <c r="H22" s="182"/>
      <c r="I22" s="182"/>
      <c r="J22" s="182"/>
      <c r="K22" s="182"/>
      <c r="L22" s="182"/>
      <c r="M22" s="182"/>
      <c r="N22" s="189"/>
      <c r="O22" s="189"/>
      <c r="P22" s="189"/>
      <c r="Q22" s="138"/>
      <c r="R22" s="138" t="s">
        <v>216</v>
      </c>
      <c r="S22" s="193" t="s">
        <v>230</v>
      </c>
      <c r="T22" s="182">
        <v>20000</v>
      </c>
      <c r="U22" s="182">
        <v>20000</v>
      </c>
      <c r="V22" s="182">
        <v>20000</v>
      </c>
      <c r="W22" s="182"/>
      <c r="X22" s="182"/>
      <c r="Y22" s="182"/>
      <c r="Z22" s="182"/>
      <c r="AA22" s="182"/>
      <c r="AB22" s="182"/>
      <c r="AC22" s="182"/>
      <c r="AD22" s="198"/>
      <c r="AE22" s="198"/>
      <c r="AF22" s="198"/>
    </row>
    <row r="23" ht="17.25" customHeight="1" spans="1:32">
      <c r="A23" s="183"/>
      <c r="B23" s="183" t="s">
        <v>227</v>
      </c>
      <c r="C23" s="183" t="s">
        <v>231</v>
      </c>
      <c r="D23" s="182">
        <v>555882</v>
      </c>
      <c r="E23" s="182">
        <v>555882</v>
      </c>
      <c r="F23" s="182">
        <v>555882</v>
      </c>
      <c r="G23" s="182"/>
      <c r="H23" s="182"/>
      <c r="I23" s="182"/>
      <c r="J23" s="182"/>
      <c r="K23" s="182"/>
      <c r="L23" s="182"/>
      <c r="M23" s="182"/>
      <c r="N23" s="189"/>
      <c r="O23" s="189"/>
      <c r="P23" s="189"/>
      <c r="Q23" s="138"/>
      <c r="R23" s="138" t="s">
        <v>205</v>
      </c>
      <c r="S23" s="193" t="s">
        <v>232</v>
      </c>
      <c r="T23" s="182">
        <v>10000</v>
      </c>
      <c r="U23" s="182">
        <v>10000</v>
      </c>
      <c r="V23" s="182">
        <v>10000</v>
      </c>
      <c r="W23" s="182"/>
      <c r="X23" s="182"/>
      <c r="Y23" s="182"/>
      <c r="Z23" s="182"/>
      <c r="AA23" s="182"/>
      <c r="AB23" s="182"/>
      <c r="AC23" s="182"/>
      <c r="AD23" s="198"/>
      <c r="AE23" s="198"/>
      <c r="AF23" s="198"/>
    </row>
    <row r="24" ht="17.25" customHeight="1" spans="1:32">
      <c r="A24" s="183"/>
      <c r="B24" s="183" t="s">
        <v>203</v>
      </c>
      <c r="C24" s="183" t="s">
        <v>233</v>
      </c>
      <c r="D24" s="182">
        <v>50000</v>
      </c>
      <c r="E24" s="182">
        <v>50000</v>
      </c>
      <c r="F24" s="182"/>
      <c r="G24" s="182">
        <v>50000</v>
      </c>
      <c r="H24" s="182"/>
      <c r="I24" s="182"/>
      <c r="J24" s="182"/>
      <c r="K24" s="182"/>
      <c r="L24" s="182"/>
      <c r="M24" s="182"/>
      <c r="N24" s="189"/>
      <c r="O24" s="189"/>
      <c r="P24" s="189"/>
      <c r="Q24" s="138"/>
      <c r="R24" s="138" t="s">
        <v>177</v>
      </c>
      <c r="S24" s="193" t="s">
        <v>234</v>
      </c>
      <c r="T24" s="182">
        <v>10000</v>
      </c>
      <c r="U24" s="182">
        <v>10000</v>
      </c>
      <c r="V24" s="182">
        <v>10000</v>
      </c>
      <c r="W24" s="182"/>
      <c r="X24" s="182"/>
      <c r="Y24" s="182"/>
      <c r="Z24" s="182"/>
      <c r="AA24" s="182"/>
      <c r="AB24" s="182"/>
      <c r="AC24" s="182"/>
      <c r="AD24" s="198"/>
      <c r="AE24" s="198"/>
      <c r="AF24" s="198"/>
    </row>
    <row r="25" ht="17.25" customHeight="1" spans="1:32">
      <c r="A25" s="13"/>
      <c r="B25" s="13"/>
      <c r="C25" s="13"/>
      <c r="D25" s="13"/>
      <c r="E25" s="13"/>
      <c r="F25" s="13"/>
      <c r="G25" s="13"/>
      <c r="H25" s="13"/>
      <c r="I25" s="13"/>
      <c r="J25" s="13"/>
      <c r="K25" s="13"/>
      <c r="L25" s="13"/>
      <c r="M25" s="13"/>
      <c r="N25" s="13"/>
      <c r="O25" s="13"/>
      <c r="P25" s="13"/>
      <c r="Q25" s="138"/>
      <c r="R25" s="138" t="s">
        <v>235</v>
      </c>
      <c r="S25" s="193" t="s">
        <v>214</v>
      </c>
      <c r="T25" s="182"/>
      <c r="U25" s="182"/>
      <c r="V25" s="182"/>
      <c r="W25" s="182"/>
      <c r="X25" s="182"/>
      <c r="Y25" s="182"/>
      <c r="Z25" s="182"/>
      <c r="AA25" s="182"/>
      <c r="AB25" s="182"/>
      <c r="AC25" s="182"/>
      <c r="AD25" s="198"/>
      <c r="AE25" s="198"/>
      <c r="AF25" s="198"/>
    </row>
    <row r="26" ht="17.25" customHeight="1" spans="1:32">
      <c r="A26" s="13"/>
      <c r="B26" s="13"/>
      <c r="C26" s="13"/>
      <c r="D26" s="13"/>
      <c r="E26" s="13"/>
      <c r="F26" s="13"/>
      <c r="G26" s="13"/>
      <c r="H26" s="13"/>
      <c r="I26" s="13"/>
      <c r="J26" s="13"/>
      <c r="K26" s="13"/>
      <c r="L26" s="13"/>
      <c r="M26" s="13"/>
      <c r="N26" s="13"/>
      <c r="O26" s="13"/>
      <c r="P26" s="13"/>
      <c r="Q26" s="138"/>
      <c r="R26" s="138" t="s">
        <v>180</v>
      </c>
      <c r="S26" s="193" t="s">
        <v>217</v>
      </c>
      <c r="T26" s="182">
        <v>10000</v>
      </c>
      <c r="U26" s="182">
        <v>10000</v>
      </c>
      <c r="V26" s="182">
        <v>10000</v>
      </c>
      <c r="W26" s="182"/>
      <c r="X26" s="182"/>
      <c r="Y26" s="182"/>
      <c r="Z26" s="182"/>
      <c r="AA26" s="182"/>
      <c r="AB26" s="182"/>
      <c r="AC26" s="182"/>
      <c r="AD26" s="198"/>
      <c r="AE26" s="198"/>
      <c r="AF26" s="198"/>
    </row>
    <row r="27" ht="17.25" customHeight="1" spans="1:32">
      <c r="A27" s="13"/>
      <c r="B27" s="13"/>
      <c r="C27" s="13"/>
      <c r="D27" s="13"/>
      <c r="E27" s="13"/>
      <c r="F27" s="13"/>
      <c r="G27" s="13"/>
      <c r="H27" s="13"/>
      <c r="I27" s="13"/>
      <c r="J27" s="13"/>
      <c r="K27" s="13"/>
      <c r="L27" s="13"/>
      <c r="M27" s="13"/>
      <c r="N27" s="13"/>
      <c r="O27" s="13"/>
      <c r="P27" s="13"/>
      <c r="Q27" s="138"/>
      <c r="R27" s="138" t="s">
        <v>236</v>
      </c>
      <c r="S27" s="193" t="s">
        <v>237</v>
      </c>
      <c r="T27" s="182"/>
      <c r="U27" s="182"/>
      <c r="V27" s="182"/>
      <c r="W27" s="182"/>
      <c r="X27" s="182"/>
      <c r="Y27" s="182"/>
      <c r="Z27" s="182"/>
      <c r="AA27" s="182"/>
      <c r="AB27" s="182"/>
      <c r="AC27" s="182"/>
      <c r="AD27" s="198"/>
      <c r="AE27" s="198"/>
      <c r="AF27" s="198"/>
    </row>
    <row r="28" ht="17.25" customHeight="1" spans="1:32">
      <c r="A28" s="13"/>
      <c r="B28" s="13"/>
      <c r="C28" s="13"/>
      <c r="D28" s="13"/>
      <c r="E28" s="13"/>
      <c r="F28" s="13"/>
      <c r="G28" s="13"/>
      <c r="H28" s="13"/>
      <c r="I28" s="13"/>
      <c r="J28" s="13"/>
      <c r="K28" s="13"/>
      <c r="L28" s="13"/>
      <c r="M28" s="13"/>
      <c r="N28" s="13"/>
      <c r="O28" s="13"/>
      <c r="P28" s="13"/>
      <c r="Q28" s="138"/>
      <c r="R28" s="138" t="s">
        <v>238</v>
      </c>
      <c r="S28" s="193" t="s">
        <v>239</v>
      </c>
      <c r="T28" s="182">
        <v>31109.1</v>
      </c>
      <c r="U28" s="182">
        <v>31109.1</v>
      </c>
      <c r="V28" s="182">
        <v>31109.1</v>
      </c>
      <c r="W28" s="182"/>
      <c r="X28" s="182"/>
      <c r="Y28" s="182"/>
      <c r="Z28" s="182"/>
      <c r="AA28" s="182"/>
      <c r="AB28" s="182"/>
      <c r="AC28" s="182"/>
      <c r="AD28" s="198"/>
      <c r="AE28" s="198"/>
      <c r="AF28" s="198"/>
    </row>
    <row r="29" ht="17.25" customHeight="1" spans="1:32">
      <c r="A29" s="13"/>
      <c r="B29" s="13"/>
      <c r="C29" s="13"/>
      <c r="D29" s="13"/>
      <c r="E29" s="13"/>
      <c r="F29" s="13"/>
      <c r="G29" s="13"/>
      <c r="H29" s="13"/>
      <c r="I29" s="13"/>
      <c r="J29" s="13"/>
      <c r="K29" s="13"/>
      <c r="L29" s="13"/>
      <c r="M29" s="13"/>
      <c r="N29" s="13"/>
      <c r="O29" s="13"/>
      <c r="P29" s="13"/>
      <c r="Q29" s="138"/>
      <c r="R29" s="138" t="s">
        <v>240</v>
      </c>
      <c r="S29" s="193" t="s">
        <v>219</v>
      </c>
      <c r="T29" s="182">
        <v>50000</v>
      </c>
      <c r="U29" s="182">
        <v>50000</v>
      </c>
      <c r="V29" s="182">
        <v>50000</v>
      </c>
      <c r="W29" s="182"/>
      <c r="X29" s="182"/>
      <c r="Y29" s="182"/>
      <c r="Z29" s="182"/>
      <c r="AA29" s="182"/>
      <c r="AB29" s="182"/>
      <c r="AC29" s="182"/>
      <c r="AD29" s="198"/>
      <c r="AE29" s="198"/>
      <c r="AF29" s="198"/>
    </row>
    <row r="30" ht="17.25" customHeight="1" spans="1:32">
      <c r="A30" s="13"/>
      <c r="B30" s="13"/>
      <c r="C30" s="13"/>
      <c r="D30" s="13"/>
      <c r="E30" s="13"/>
      <c r="F30" s="13"/>
      <c r="G30" s="13"/>
      <c r="H30" s="13"/>
      <c r="I30" s="13"/>
      <c r="J30" s="13"/>
      <c r="K30" s="13"/>
      <c r="L30" s="13"/>
      <c r="M30" s="13"/>
      <c r="N30" s="13"/>
      <c r="O30" s="13"/>
      <c r="P30" s="13"/>
      <c r="Q30" s="138"/>
      <c r="R30" s="138" t="s">
        <v>241</v>
      </c>
      <c r="S30" s="193" t="s">
        <v>242</v>
      </c>
      <c r="T30" s="182">
        <v>149400</v>
      </c>
      <c r="U30" s="182">
        <v>149400</v>
      </c>
      <c r="V30" s="182">
        <v>149400</v>
      </c>
      <c r="W30" s="182"/>
      <c r="X30" s="182"/>
      <c r="Y30" s="182"/>
      <c r="Z30" s="182"/>
      <c r="AA30" s="182"/>
      <c r="AB30" s="182"/>
      <c r="AC30" s="182"/>
      <c r="AD30" s="198"/>
      <c r="AE30" s="198"/>
      <c r="AF30" s="198"/>
    </row>
    <row r="31" ht="17.25" customHeight="1" spans="1:32">
      <c r="A31" s="13"/>
      <c r="B31" s="13"/>
      <c r="C31" s="13"/>
      <c r="D31" s="13"/>
      <c r="E31" s="13"/>
      <c r="F31" s="13"/>
      <c r="G31" s="13"/>
      <c r="H31" s="13"/>
      <c r="I31" s="13"/>
      <c r="J31" s="13"/>
      <c r="K31" s="13"/>
      <c r="L31" s="13"/>
      <c r="M31" s="13"/>
      <c r="N31" s="13"/>
      <c r="O31" s="13"/>
      <c r="P31" s="13"/>
      <c r="Q31" s="13" t="s">
        <v>243</v>
      </c>
      <c r="R31" s="13"/>
      <c r="S31" s="182" t="s">
        <v>226</v>
      </c>
      <c r="T31" s="182">
        <v>21228599.6</v>
      </c>
      <c r="U31" s="182">
        <v>21228599.6</v>
      </c>
      <c r="V31" s="182">
        <v>1403430</v>
      </c>
      <c r="W31" s="182">
        <v>19825169.6</v>
      </c>
      <c r="X31" s="182"/>
      <c r="Y31" s="182"/>
      <c r="Z31" s="182"/>
      <c r="AA31" s="182"/>
      <c r="AB31" s="182"/>
      <c r="AC31" s="182"/>
      <c r="AD31" s="198"/>
      <c r="AE31" s="198"/>
      <c r="AF31" s="198"/>
    </row>
    <row r="32" ht="17.25" customHeight="1" spans="1:32">
      <c r="A32" s="13"/>
      <c r="B32" s="13"/>
      <c r="C32" s="13"/>
      <c r="D32" s="13"/>
      <c r="E32" s="13"/>
      <c r="F32" s="13"/>
      <c r="G32" s="13"/>
      <c r="H32" s="13"/>
      <c r="I32" s="13"/>
      <c r="J32" s="13"/>
      <c r="K32" s="13"/>
      <c r="L32" s="13"/>
      <c r="M32" s="13"/>
      <c r="N32" s="13"/>
      <c r="O32" s="13"/>
      <c r="P32" s="13"/>
      <c r="Q32" s="138"/>
      <c r="R32" s="138" t="s">
        <v>198</v>
      </c>
      <c r="S32" s="193" t="s">
        <v>244</v>
      </c>
      <c r="T32" s="182">
        <v>555882</v>
      </c>
      <c r="U32" s="182">
        <v>555882</v>
      </c>
      <c r="V32" s="182">
        <v>555882</v>
      </c>
      <c r="W32" s="182"/>
      <c r="X32" s="182"/>
      <c r="Y32" s="182"/>
      <c r="Z32" s="182"/>
      <c r="AA32" s="182"/>
      <c r="AB32" s="182"/>
      <c r="AC32" s="182"/>
      <c r="AD32" s="198"/>
      <c r="AE32" s="198"/>
      <c r="AF32" s="198"/>
    </row>
    <row r="33" ht="17.25" customHeight="1" spans="1:32">
      <c r="A33" s="13"/>
      <c r="B33" s="13"/>
      <c r="C33" s="13"/>
      <c r="D33" s="13"/>
      <c r="E33" s="13"/>
      <c r="F33" s="13"/>
      <c r="G33" s="13"/>
      <c r="H33" s="13"/>
      <c r="I33" s="13"/>
      <c r="J33" s="13"/>
      <c r="K33" s="13"/>
      <c r="L33" s="13"/>
      <c r="M33" s="13"/>
      <c r="N33" s="13"/>
      <c r="O33" s="13"/>
      <c r="P33" s="13"/>
      <c r="Q33" s="138"/>
      <c r="R33" s="138" t="s">
        <v>227</v>
      </c>
      <c r="S33" s="193" t="s">
        <v>245</v>
      </c>
      <c r="T33" s="182">
        <v>15038917.6</v>
      </c>
      <c r="U33" s="182">
        <v>15038917.6</v>
      </c>
      <c r="V33" s="182">
        <v>847548</v>
      </c>
      <c r="W33" s="182">
        <v>14191369.6</v>
      </c>
      <c r="X33" s="182"/>
      <c r="Y33" s="182"/>
      <c r="Z33" s="182"/>
      <c r="AA33" s="182"/>
      <c r="AB33" s="182"/>
      <c r="AC33" s="182"/>
      <c r="AD33" s="198"/>
      <c r="AE33" s="198"/>
      <c r="AF33" s="198"/>
    </row>
    <row r="34" ht="17.25" customHeight="1" spans="1:32">
      <c r="A34" s="13"/>
      <c r="B34" s="13"/>
      <c r="C34" s="13"/>
      <c r="D34" s="13"/>
      <c r="E34" s="13"/>
      <c r="F34" s="13"/>
      <c r="G34" s="13"/>
      <c r="H34" s="13"/>
      <c r="I34" s="13"/>
      <c r="J34" s="13"/>
      <c r="K34" s="13"/>
      <c r="L34" s="13"/>
      <c r="M34" s="13"/>
      <c r="N34" s="13"/>
      <c r="O34" s="13"/>
      <c r="P34" s="13"/>
      <c r="Q34" s="138"/>
      <c r="R34" s="138" t="s">
        <v>216</v>
      </c>
      <c r="S34" s="193" t="s">
        <v>246</v>
      </c>
      <c r="T34" s="182">
        <v>5583800</v>
      </c>
      <c r="U34" s="182">
        <v>5583800</v>
      </c>
      <c r="V34" s="182"/>
      <c r="W34" s="182">
        <v>5583800</v>
      </c>
      <c r="X34" s="182"/>
      <c r="Y34" s="182"/>
      <c r="Z34" s="182"/>
      <c r="AA34" s="182"/>
      <c r="AB34" s="182"/>
      <c r="AC34" s="182"/>
      <c r="AD34" s="198"/>
      <c r="AE34" s="198"/>
      <c r="AF34" s="198"/>
    </row>
    <row r="35" ht="17.25" customHeight="1" spans="1:32">
      <c r="A35" s="13"/>
      <c r="B35" s="13"/>
      <c r="C35" s="13"/>
      <c r="D35" s="13"/>
      <c r="E35" s="13"/>
      <c r="F35" s="13"/>
      <c r="G35" s="13"/>
      <c r="H35" s="13"/>
      <c r="I35" s="13"/>
      <c r="J35" s="13"/>
      <c r="K35" s="13"/>
      <c r="L35" s="13"/>
      <c r="M35" s="13"/>
      <c r="N35" s="13"/>
      <c r="O35" s="13"/>
      <c r="P35" s="13"/>
      <c r="Q35" s="138"/>
      <c r="R35" s="138" t="s">
        <v>205</v>
      </c>
      <c r="S35" s="193" t="s">
        <v>247</v>
      </c>
      <c r="T35" s="182"/>
      <c r="U35" s="182"/>
      <c r="V35" s="182"/>
      <c r="W35" s="182"/>
      <c r="X35" s="182"/>
      <c r="Y35" s="182"/>
      <c r="Z35" s="182"/>
      <c r="AA35" s="182"/>
      <c r="AB35" s="182"/>
      <c r="AC35" s="182"/>
      <c r="AD35" s="198"/>
      <c r="AE35" s="198"/>
      <c r="AF35" s="198"/>
    </row>
    <row r="36" ht="17.25" customHeight="1" spans="1:32">
      <c r="A36" s="13"/>
      <c r="B36" s="13"/>
      <c r="C36" s="13"/>
      <c r="D36" s="13"/>
      <c r="E36" s="13"/>
      <c r="F36" s="13"/>
      <c r="G36" s="13"/>
      <c r="H36" s="13"/>
      <c r="I36" s="13"/>
      <c r="J36" s="13"/>
      <c r="K36" s="13"/>
      <c r="L36" s="13"/>
      <c r="M36" s="13"/>
      <c r="N36" s="13"/>
      <c r="O36" s="13"/>
      <c r="P36" s="13"/>
      <c r="Q36" s="138"/>
      <c r="R36" s="138" t="s">
        <v>203</v>
      </c>
      <c r="S36" s="193" t="s">
        <v>248</v>
      </c>
      <c r="T36" s="182">
        <v>50000</v>
      </c>
      <c r="U36" s="182">
        <v>50000</v>
      </c>
      <c r="V36" s="182"/>
      <c r="W36" s="182">
        <v>50000</v>
      </c>
      <c r="X36" s="182"/>
      <c r="Y36" s="182"/>
      <c r="Z36" s="182"/>
      <c r="AA36" s="182"/>
      <c r="AB36" s="182"/>
      <c r="AC36" s="182"/>
      <c r="AD36" s="198"/>
      <c r="AE36" s="198"/>
      <c r="AF36" s="198"/>
    </row>
    <row r="37" ht="20.25" customHeight="1" spans="1:32">
      <c r="A37" s="184" t="s">
        <v>22</v>
      </c>
      <c r="B37" s="185"/>
      <c r="C37" s="186"/>
      <c r="D37" s="182">
        <v>25791803.97</v>
      </c>
      <c r="E37" s="182">
        <v>25791803.97</v>
      </c>
      <c r="F37" s="182">
        <v>5966634.37</v>
      </c>
      <c r="G37" s="182">
        <v>19825169.6</v>
      </c>
      <c r="H37" s="182"/>
      <c r="I37" s="182"/>
      <c r="J37" s="182"/>
      <c r="K37" s="182"/>
      <c r="L37" s="182"/>
      <c r="M37" s="182"/>
      <c r="N37" s="189"/>
      <c r="O37" s="189"/>
      <c r="P37" s="189"/>
      <c r="Q37" s="194" t="s">
        <v>22</v>
      </c>
      <c r="R37" s="194"/>
      <c r="S37" s="194"/>
      <c r="T37" s="182">
        <v>25791803.97</v>
      </c>
      <c r="U37" s="182">
        <v>25791803.97</v>
      </c>
      <c r="V37" s="182">
        <v>5966634.37</v>
      </c>
      <c r="W37" s="182">
        <v>19825169.6</v>
      </c>
      <c r="X37" s="182"/>
      <c r="Y37" s="182"/>
      <c r="Z37" s="182"/>
      <c r="AA37" s="182"/>
      <c r="AB37" s="182"/>
      <c r="AC37" s="182"/>
      <c r="AD37" s="198"/>
      <c r="AE37" s="198"/>
      <c r="AF37" s="198"/>
    </row>
  </sheetData>
  <mergeCells count="16">
    <mergeCell ref="A2:AC2"/>
    <mergeCell ref="A3:C3"/>
    <mergeCell ref="A4:P4"/>
    <mergeCell ref="Q4:AF4"/>
    <mergeCell ref="A5:C5"/>
    <mergeCell ref="E5:G5"/>
    <mergeCell ref="H5:J5"/>
    <mergeCell ref="K5:M5"/>
    <mergeCell ref="Q5:S5"/>
    <mergeCell ref="U5:W5"/>
    <mergeCell ref="X5:Z5"/>
    <mergeCell ref="AA5:AC5"/>
    <mergeCell ref="A37:C37"/>
    <mergeCell ref="Q37:S37"/>
    <mergeCell ref="D5:D6"/>
    <mergeCell ref="T5:T6"/>
  </mergeCells>
  <pageMargins left="0.357638888888889" right="0.357638888888889" top="0.409027777777778" bottom="0.409027777777778" header="0.5" footer="0.5"/>
  <pageSetup paperSize="9" scale="70" fitToWidth="0" fitToHeight="0" orientation="landscape"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Right="0"/>
    <pageSetUpPr fitToPage="1"/>
  </sheetPr>
  <dimension ref="A1:F7"/>
  <sheetViews>
    <sheetView workbookViewId="0">
      <selection activeCell="D17" sqref="D17"/>
    </sheetView>
  </sheetViews>
  <sheetFormatPr defaultColWidth="9.14166666666667" defaultRowHeight="14.25" customHeight="1" outlineLevelRow="6" outlineLevelCol="5"/>
  <cols>
    <col min="1" max="2" width="27.425" customWidth="1"/>
    <col min="3" max="3" width="17.2833333333333" customWidth="1"/>
    <col min="4" max="5" width="26.2833333333333" customWidth="1"/>
    <col min="6" max="6" width="18.7083333333333" customWidth="1"/>
  </cols>
  <sheetData>
    <row r="1" customHeight="1" spans="1:6">
      <c r="A1" s="167"/>
      <c r="B1" s="167"/>
      <c r="C1" s="69"/>
      <c r="F1" s="168" t="s">
        <v>249</v>
      </c>
    </row>
    <row r="2" ht="25.5" customHeight="1" spans="1:6">
      <c r="A2" s="169" t="s">
        <v>250</v>
      </c>
      <c r="B2" s="169"/>
      <c r="C2" s="169"/>
      <c r="D2" s="169"/>
      <c r="E2" s="169"/>
      <c r="F2" s="169"/>
    </row>
    <row r="3" ht="15.75" customHeight="1" spans="1:6">
      <c r="A3" s="4" t="str">
        <f>"单位名称："&amp;"师宗县民政局"</f>
        <v>单位名称：师宗县民政局</v>
      </c>
      <c r="B3" s="167"/>
      <c r="C3" s="69"/>
      <c r="F3" s="168" t="str">
        <f>"单位："&amp;"元"</f>
        <v>单位：元</v>
      </c>
    </row>
    <row r="4" ht="19.5" customHeight="1" spans="1:6">
      <c r="A4" s="9" t="s">
        <v>251</v>
      </c>
      <c r="B4" s="10" t="s">
        <v>252</v>
      </c>
      <c r="C4" s="10" t="s">
        <v>253</v>
      </c>
      <c r="D4" s="10"/>
      <c r="E4" s="10"/>
      <c r="F4" s="10" t="s">
        <v>217</v>
      </c>
    </row>
    <row r="5" ht="19.5" customHeight="1" spans="1:6">
      <c r="A5" s="9"/>
      <c r="B5" s="10"/>
      <c r="C5" s="63" t="s">
        <v>30</v>
      </c>
      <c r="D5" s="63" t="s">
        <v>254</v>
      </c>
      <c r="E5" s="63" t="s">
        <v>255</v>
      </c>
      <c r="F5" s="10"/>
    </row>
    <row r="6" ht="18.75" customHeight="1" spans="1:6">
      <c r="A6" s="170">
        <v>1</v>
      </c>
      <c r="B6" s="170">
        <v>2</v>
      </c>
      <c r="C6" s="171">
        <v>3</v>
      </c>
      <c r="D6" s="170">
        <v>4</v>
      </c>
      <c r="E6" s="170">
        <v>5</v>
      </c>
      <c r="F6" s="170">
        <v>6</v>
      </c>
    </row>
    <row r="7" ht="18.75" customHeight="1" spans="1:6">
      <c r="A7" s="15">
        <v>60000</v>
      </c>
      <c r="B7" s="172">
        <v>0</v>
      </c>
      <c r="C7" s="15">
        <v>50000</v>
      </c>
      <c r="D7" s="172">
        <v>0</v>
      </c>
      <c r="E7" s="15">
        <v>50000</v>
      </c>
      <c r="F7" s="15">
        <v>10000</v>
      </c>
    </row>
  </sheetData>
  <mergeCells count="6">
    <mergeCell ref="A2:F2"/>
    <mergeCell ref="A3:D3"/>
    <mergeCell ref="C4:E4"/>
    <mergeCell ref="A4:A5"/>
    <mergeCell ref="B4:B5"/>
    <mergeCell ref="F4:F5"/>
  </mergeCells>
  <pageMargins left="0.75" right="0.75" top="1" bottom="1" header="0.5" footer="0.5"/>
  <pageSetup paperSize="9" fitToWidth="0" fitToHeight="0"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Z39"/>
  <sheetViews>
    <sheetView topLeftCell="E5" workbookViewId="0">
      <selection activeCell="O50" sqref="O50"/>
    </sheetView>
  </sheetViews>
  <sheetFormatPr defaultColWidth="9.14166666666667" defaultRowHeight="14.25" customHeight="1"/>
  <cols>
    <col min="1" max="1" width="32.85" customWidth="1"/>
    <col min="2" max="2" width="20.7083333333333" customWidth="1"/>
    <col min="3" max="3" width="31.2833333333333" customWidth="1"/>
    <col min="4" max="4" width="10.1416666666667" customWidth="1"/>
    <col min="5" max="5" width="17.575" customWidth="1"/>
    <col min="6" max="6" width="10.2833333333333" customWidth="1"/>
    <col min="7" max="7" width="23" customWidth="1"/>
    <col min="8" max="8" width="10.7083333333333" customWidth="1"/>
    <col min="9" max="9" width="11" customWidth="1"/>
    <col min="10" max="10" width="15.425" customWidth="1"/>
    <col min="11" max="11" width="10.7083333333333" customWidth="1"/>
    <col min="12" max="13" width="11.1416666666667" customWidth="1"/>
    <col min="14" max="14" width="10.25" customWidth="1"/>
    <col min="15" max="15" width="11.1416666666667" customWidth="1"/>
    <col min="16" max="16" width="11.85" customWidth="1"/>
    <col min="20" max="20" width="12.1416666666667" customWidth="1"/>
    <col min="21" max="23" width="12.2833333333333" customWidth="1"/>
    <col min="24" max="24" width="12.7083333333333" customWidth="1"/>
    <col min="25" max="26" width="11.1416666666667" customWidth="1"/>
  </cols>
  <sheetData>
    <row r="1" ht="16.5" customHeight="1" spans="2:26">
      <c r="B1" s="147"/>
      <c r="D1" s="148"/>
      <c r="E1" s="148"/>
      <c r="F1" s="148"/>
      <c r="G1" s="148"/>
      <c r="H1" s="149"/>
      <c r="I1" s="149"/>
      <c r="K1" s="149"/>
      <c r="L1" s="149"/>
      <c r="M1" s="149"/>
      <c r="P1" s="149"/>
      <c r="T1" s="149"/>
      <c r="X1" s="147"/>
      <c r="Z1" s="53" t="s">
        <v>256</v>
      </c>
    </row>
    <row r="2" ht="26.25" customHeight="1" spans="1:26">
      <c r="A2" s="50" t="s">
        <v>257</v>
      </c>
      <c r="B2" s="50"/>
      <c r="C2" s="50"/>
      <c r="D2" s="50"/>
      <c r="E2" s="50"/>
      <c r="F2" s="50"/>
      <c r="G2" s="50"/>
      <c r="H2" s="50"/>
      <c r="I2" s="50"/>
      <c r="J2" s="3"/>
      <c r="K2" s="50"/>
      <c r="L2" s="50"/>
      <c r="M2" s="50"/>
      <c r="N2" s="3"/>
      <c r="O2" s="3"/>
      <c r="P2" s="50"/>
      <c r="Q2" s="3"/>
      <c r="R2" s="3"/>
      <c r="S2" s="3"/>
      <c r="T2" s="50"/>
      <c r="U2" s="50"/>
      <c r="V2" s="50"/>
      <c r="W2" s="50"/>
      <c r="X2" s="50"/>
      <c r="Y2" s="50"/>
      <c r="Z2" s="50"/>
    </row>
    <row r="3" ht="15" customHeight="1" spans="1:26">
      <c r="A3" s="4" t="str">
        <f>"单位名称："&amp;"师宗县民政局"</f>
        <v>单位名称：师宗县民政局</v>
      </c>
      <c r="B3" s="150"/>
      <c r="C3" s="150"/>
      <c r="D3" s="150"/>
      <c r="E3" s="150"/>
      <c r="F3" s="150"/>
      <c r="G3" s="150"/>
      <c r="H3" s="151"/>
      <c r="I3" s="151"/>
      <c r="J3" s="6"/>
      <c r="K3" s="151"/>
      <c r="L3" s="151"/>
      <c r="M3" s="151"/>
      <c r="N3" s="6"/>
      <c r="O3" s="6"/>
      <c r="P3" s="151"/>
      <c r="Q3" s="6"/>
      <c r="R3" s="6"/>
      <c r="S3" s="6"/>
      <c r="T3" s="151"/>
      <c r="X3" s="147"/>
      <c r="Z3" s="87" t="str">
        <f>"单位："&amp;"元"</f>
        <v>单位：元</v>
      </c>
    </row>
    <row r="4" ht="18" customHeight="1" spans="1:26">
      <c r="A4" s="152" t="s">
        <v>258</v>
      </c>
      <c r="B4" s="152" t="s">
        <v>259</v>
      </c>
      <c r="C4" s="152" t="s">
        <v>260</v>
      </c>
      <c r="D4" s="152" t="s">
        <v>261</v>
      </c>
      <c r="E4" s="152" t="s">
        <v>262</v>
      </c>
      <c r="F4" s="152" t="s">
        <v>263</v>
      </c>
      <c r="G4" s="152" t="s">
        <v>264</v>
      </c>
      <c r="H4" s="64" t="s">
        <v>265</v>
      </c>
      <c r="I4" s="64" t="s">
        <v>265</v>
      </c>
      <c r="J4" s="10"/>
      <c r="K4" s="64"/>
      <c r="L4" s="64"/>
      <c r="M4" s="64"/>
      <c r="N4" s="10"/>
      <c r="O4" s="10"/>
      <c r="P4" s="64"/>
      <c r="Q4" s="10"/>
      <c r="R4" s="10"/>
      <c r="S4" s="10"/>
      <c r="T4" s="165" t="s">
        <v>34</v>
      </c>
      <c r="U4" s="64" t="s">
        <v>35</v>
      </c>
      <c r="V4" s="64"/>
      <c r="W4" s="64"/>
      <c r="X4" s="64"/>
      <c r="Y4" s="64"/>
      <c r="Z4" s="64"/>
    </row>
    <row r="5" ht="18" customHeight="1" spans="1:26">
      <c r="A5" s="153"/>
      <c r="B5" s="154"/>
      <c r="C5" s="153"/>
      <c r="D5" s="153"/>
      <c r="E5" s="153"/>
      <c r="F5" s="153"/>
      <c r="G5" s="153"/>
      <c r="H5" s="64" t="s">
        <v>266</v>
      </c>
      <c r="I5" s="64" t="s">
        <v>31</v>
      </c>
      <c r="J5" s="10"/>
      <c r="K5" s="64"/>
      <c r="L5" s="64"/>
      <c r="M5" s="64"/>
      <c r="N5" s="10"/>
      <c r="O5" s="10"/>
      <c r="P5" s="64"/>
      <c r="Q5" s="10" t="s">
        <v>267</v>
      </c>
      <c r="R5" s="10"/>
      <c r="S5" s="10"/>
      <c r="T5" s="152" t="s">
        <v>34</v>
      </c>
      <c r="U5" s="64" t="s">
        <v>35</v>
      </c>
      <c r="V5" s="165" t="s">
        <v>36</v>
      </c>
      <c r="W5" s="64" t="s">
        <v>35</v>
      </c>
      <c r="X5" s="165" t="s">
        <v>38</v>
      </c>
      <c r="Y5" s="165" t="s">
        <v>39</v>
      </c>
      <c r="Z5" s="163" t="s">
        <v>40</v>
      </c>
    </row>
    <row r="6" customHeight="1" spans="1:26">
      <c r="A6" s="155"/>
      <c r="B6" s="155"/>
      <c r="C6" s="155"/>
      <c r="D6" s="155"/>
      <c r="E6" s="155"/>
      <c r="F6" s="155"/>
      <c r="G6" s="155"/>
      <c r="H6" s="155"/>
      <c r="I6" s="162" t="s">
        <v>268</v>
      </c>
      <c r="J6" s="163" t="s">
        <v>269</v>
      </c>
      <c r="K6" s="152" t="s">
        <v>270</v>
      </c>
      <c r="L6" s="152" t="s">
        <v>271</v>
      </c>
      <c r="M6" s="152" t="s">
        <v>272</v>
      </c>
      <c r="N6" s="152" t="s">
        <v>273</v>
      </c>
      <c r="O6" s="152" t="s">
        <v>32</v>
      </c>
      <c r="P6" s="152" t="s">
        <v>33</v>
      </c>
      <c r="Q6" s="152" t="s">
        <v>31</v>
      </c>
      <c r="R6" s="152" t="s">
        <v>32</v>
      </c>
      <c r="S6" s="152" t="s">
        <v>33</v>
      </c>
      <c r="T6" s="155"/>
      <c r="U6" s="152" t="s">
        <v>30</v>
      </c>
      <c r="V6" s="152" t="s">
        <v>36</v>
      </c>
      <c r="W6" s="152" t="s">
        <v>274</v>
      </c>
      <c r="X6" s="152" t="s">
        <v>38</v>
      </c>
      <c r="Y6" s="152" t="s">
        <v>39</v>
      </c>
      <c r="Z6" s="152" t="s">
        <v>40</v>
      </c>
    </row>
    <row r="7" ht="37.5" customHeight="1" spans="1:26">
      <c r="A7" s="156"/>
      <c r="B7" s="156"/>
      <c r="C7" s="156"/>
      <c r="D7" s="156"/>
      <c r="E7" s="156"/>
      <c r="F7" s="156"/>
      <c r="G7" s="156"/>
      <c r="H7" s="156"/>
      <c r="I7" s="52" t="s">
        <v>30</v>
      </c>
      <c r="J7" s="52" t="s">
        <v>275</v>
      </c>
      <c r="K7" s="164" t="s">
        <v>269</v>
      </c>
      <c r="L7" s="164" t="s">
        <v>271</v>
      </c>
      <c r="M7" s="164" t="s">
        <v>272</v>
      </c>
      <c r="N7" s="164" t="s">
        <v>273</v>
      </c>
      <c r="O7" s="164" t="s">
        <v>273</v>
      </c>
      <c r="P7" s="164" t="s">
        <v>273</v>
      </c>
      <c r="Q7" s="164" t="s">
        <v>271</v>
      </c>
      <c r="R7" s="164" t="s">
        <v>272</v>
      </c>
      <c r="S7" s="164" t="s">
        <v>273</v>
      </c>
      <c r="T7" s="164" t="s">
        <v>34</v>
      </c>
      <c r="U7" s="164" t="s">
        <v>30</v>
      </c>
      <c r="V7" s="164" t="s">
        <v>36</v>
      </c>
      <c r="W7" s="164" t="s">
        <v>274</v>
      </c>
      <c r="X7" s="164" t="s">
        <v>38</v>
      </c>
      <c r="Y7" s="164" t="s">
        <v>39</v>
      </c>
      <c r="Z7" s="164" t="s">
        <v>40</v>
      </c>
    </row>
    <row r="8" customHeight="1" spans="1:26">
      <c r="A8" s="12">
        <v>1</v>
      </c>
      <c r="B8" s="12">
        <v>2</v>
      </c>
      <c r="C8" s="12">
        <v>3</v>
      </c>
      <c r="D8" s="12">
        <v>4</v>
      </c>
      <c r="E8" s="12">
        <v>5</v>
      </c>
      <c r="F8" s="12">
        <v>6</v>
      </c>
      <c r="G8" s="12">
        <v>7</v>
      </c>
      <c r="H8" s="12">
        <v>8</v>
      </c>
      <c r="I8" s="12">
        <v>9</v>
      </c>
      <c r="J8" s="12">
        <v>10</v>
      </c>
      <c r="K8" s="12">
        <v>11</v>
      </c>
      <c r="L8" s="12">
        <v>12</v>
      </c>
      <c r="M8" s="12">
        <v>13</v>
      </c>
      <c r="N8" s="12">
        <v>14</v>
      </c>
      <c r="O8" s="12">
        <v>15</v>
      </c>
      <c r="P8" s="12">
        <v>16</v>
      </c>
      <c r="Q8" s="12">
        <v>17</v>
      </c>
      <c r="R8" s="12">
        <v>18</v>
      </c>
      <c r="S8" s="12">
        <v>19</v>
      </c>
      <c r="T8" s="12">
        <v>20</v>
      </c>
      <c r="U8" s="12">
        <v>21</v>
      </c>
      <c r="V8" s="12">
        <v>22</v>
      </c>
      <c r="W8" s="12">
        <v>23</v>
      </c>
      <c r="X8" s="12">
        <v>24</v>
      </c>
      <c r="Y8" s="68">
        <v>25</v>
      </c>
      <c r="Z8" s="166">
        <v>26</v>
      </c>
    </row>
    <row r="9" ht="21" customHeight="1" outlineLevel="1" spans="1:26">
      <c r="A9" s="13" t="s">
        <v>42</v>
      </c>
      <c r="B9" s="157"/>
      <c r="C9" s="157"/>
      <c r="D9" s="157"/>
      <c r="E9" s="157"/>
      <c r="F9" s="157"/>
      <c r="G9" s="157"/>
      <c r="H9" s="15">
        <v>5696634.37</v>
      </c>
      <c r="I9" s="15">
        <v>5696634.37</v>
      </c>
      <c r="J9" s="15"/>
      <c r="K9" s="15"/>
      <c r="L9" s="15"/>
      <c r="M9" s="15"/>
      <c r="N9" s="15">
        <v>5696634.37</v>
      </c>
      <c r="O9" s="15"/>
      <c r="P9" s="15"/>
      <c r="Q9" s="15"/>
      <c r="R9" s="15"/>
      <c r="S9" s="15"/>
      <c r="T9" s="15"/>
      <c r="U9" s="15"/>
      <c r="V9" s="15"/>
      <c r="W9" s="15"/>
      <c r="X9" s="15"/>
      <c r="Y9" s="15"/>
      <c r="Z9" s="15"/>
    </row>
    <row r="10" ht="23.25" customHeight="1" outlineLevel="1" spans="1:26">
      <c r="A10" s="138" t="s">
        <v>42</v>
      </c>
      <c r="B10" s="13"/>
      <c r="C10" s="13"/>
      <c r="D10" s="13"/>
      <c r="E10" s="13"/>
      <c r="F10" s="13"/>
      <c r="G10" s="13"/>
      <c r="H10" s="15">
        <v>5696634.37</v>
      </c>
      <c r="I10" s="15">
        <v>5696634.37</v>
      </c>
      <c r="J10" s="15"/>
      <c r="K10" s="15"/>
      <c r="L10" s="15"/>
      <c r="M10" s="15"/>
      <c r="N10" s="15">
        <v>5696634.37</v>
      </c>
      <c r="O10" s="15"/>
      <c r="P10" s="15"/>
      <c r="Q10" s="15"/>
      <c r="R10" s="15"/>
      <c r="S10" s="15"/>
      <c r="T10" s="15"/>
      <c r="U10" s="15"/>
      <c r="V10" s="15"/>
      <c r="W10" s="15"/>
      <c r="X10" s="15"/>
      <c r="Y10" s="15"/>
      <c r="Z10" s="15"/>
    </row>
    <row r="11" ht="23.25" customHeight="1" outlineLevel="1" spans="1:26">
      <c r="A11" s="158" t="s">
        <v>42</v>
      </c>
      <c r="B11" s="13" t="s">
        <v>276</v>
      </c>
      <c r="C11" s="13" t="s">
        <v>277</v>
      </c>
      <c r="D11" s="13" t="s">
        <v>61</v>
      </c>
      <c r="E11" s="13" t="s">
        <v>62</v>
      </c>
      <c r="F11" s="13" t="s">
        <v>278</v>
      </c>
      <c r="G11" s="13" t="s">
        <v>197</v>
      </c>
      <c r="H11" s="15">
        <v>745704</v>
      </c>
      <c r="I11" s="15">
        <v>745704</v>
      </c>
      <c r="J11" s="15"/>
      <c r="K11" s="15"/>
      <c r="L11" s="15"/>
      <c r="M11" s="15"/>
      <c r="N11" s="15">
        <v>745704</v>
      </c>
      <c r="O11" s="13"/>
      <c r="P11" s="13"/>
      <c r="Q11" s="15"/>
      <c r="R11" s="15"/>
      <c r="S11" s="15"/>
      <c r="T11" s="15"/>
      <c r="U11" s="15"/>
      <c r="V11" s="15"/>
      <c r="W11" s="15"/>
      <c r="X11" s="15"/>
      <c r="Y11" s="15"/>
      <c r="Z11" s="15"/>
    </row>
    <row r="12" ht="23.25" customHeight="1" outlineLevel="1" spans="1:26">
      <c r="A12" s="158" t="s">
        <v>42</v>
      </c>
      <c r="B12" s="13" t="s">
        <v>279</v>
      </c>
      <c r="C12" s="13" t="s">
        <v>280</v>
      </c>
      <c r="D12" s="13" t="s">
        <v>61</v>
      </c>
      <c r="E12" s="13" t="s">
        <v>62</v>
      </c>
      <c r="F12" s="13" t="s">
        <v>278</v>
      </c>
      <c r="G12" s="13" t="s">
        <v>197</v>
      </c>
      <c r="H12" s="15">
        <v>498660</v>
      </c>
      <c r="I12" s="15">
        <v>498660</v>
      </c>
      <c r="J12" s="15"/>
      <c r="K12" s="15"/>
      <c r="L12" s="15"/>
      <c r="M12" s="15"/>
      <c r="N12" s="15">
        <v>498660</v>
      </c>
      <c r="O12" s="13"/>
      <c r="P12" s="13"/>
      <c r="Q12" s="15"/>
      <c r="R12" s="15"/>
      <c r="S12" s="15"/>
      <c r="T12" s="15"/>
      <c r="U12" s="15"/>
      <c r="V12" s="15"/>
      <c r="W12" s="15"/>
      <c r="X12" s="15"/>
      <c r="Y12" s="15"/>
      <c r="Z12" s="15"/>
    </row>
    <row r="13" ht="23.25" customHeight="1" outlineLevel="1" spans="1:26">
      <c r="A13" s="158" t="s">
        <v>42</v>
      </c>
      <c r="B13" s="13" t="s">
        <v>276</v>
      </c>
      <c r="C13" s="13" t="s">
        <v>277</v>
      </c>
      <c r="D13" s="13" t="s">
        <v>61</v>
      </c>
      <c r="E13" s="13" t="s">
        <v>62</v>
      </c>
      <c r="F13" s="13" t="s">
        <v>281</v>
      </c>
      <c r="G13" s="13" t="s">
        <v>200</v>
      </c>
      <c r="H13" s="15">
        <v>1036392</v>
      </c>
      <c r="I13" s="15">
        <v>1036392</v>
      </c>
      <c r="J13" s="15"/>
      <c r="K13" s="15"/>
      <c r="L13" s="15"/>
      <c r="M13" s="15"/>
      <c r="N13" s="15">
        <v>1036392</v>
      </c>
      <c r="O13" s="13"/>
      <c r="P13" s="13"/>
      <c r="Q13" s="15"/>
      <c r="R13" s="15"/>
      <c r="S13" s="15"/>
      <c r="T13" s="15"/>
      <c r="U13" s="15"/>
      <c r="V13" s="15"/>
      <c r="W13" s="15"/>
      <c r="X13" s="15"/>
      <c r="Y13" s="15"/>
      <c r="Z13" s="15"/>
    </row>
    <row r="14" ht="23.25" customHeight="1" outlineLevel="1" spans="1:26">
      <c r="A14" s="158" t="s">
        <v>42</v>
      </c>
      <c r="B14" s="13" t="s">
        <v>279</v>
      </c>
      <c r="C14" s="13" t="s">
        <v>280</v>
      </c>
      <c r="D14" s="13" t="s">
        <v>61</v>
      </c>
      <c r="E14" s="13" t="s">
        <v>62</v>
      </c>
      <c r="F14" s="13" t="s">
        <v>281</v>
      </c>
      <c r="G14" s="13" t="s">
        <v>200</v>
      </c>
      <c r="H14" s="15">
        <v>66300</v>
      </c>
      <c r="I14" s="15">
        <v>66300</v>
      </c>
      <c r="J14" s="15"/>
      <c r="K14" s="15"/>
      <c r="L14" s="15"/>
      <c r="M14" s="15"/>
      <c r="N14" s="15">
        <v>66300</v>
      </c>
      <c r="O14" s="13"/>
      <c r="P14" s="13"/>
      <c r="Q14" s="15"/>
      <c r="R14" s="15"/>
      <c r="S14" s="15"/>
      <c r="T14" s="15"/>
      <c r="U14" s="15"/>
      <c r="V14" s="15"/>
      <c r="W14" s="15"/>
      <c r="X14" s="15"/>
      <c r="Y14" s="15"/>
      <c r="Z14" s="15"/>
    </row>
    <row r="15" ht="23.25" customHeight="1" outlineLevel="1" spans="1:26">
      <c r="A15" s="158" t="s">
        <v>42</v>
      </c>
      <c r="B15" s="13" t="s">
        <v>276</v>
      </c>
      <c r="C15" s="13" t="s">
        <v>277</v>
      </c>
      <c r="D15" s="13" t="s">
        <v>61</v>
      </c>
      <c r="E15" s="13" t="s">
        <v>62</v>
      </c>
      <c r="F15" s="13" t="s">
        <v>282</v>
      </c>
      <c r="G15" s="13" t="s">
        <v>202</v>
      </c>
      <c r="H15" s="15">
        <v>62142</v>
      </c>
      <c r="I15" s="15">
        <v>62142</v>
      </c>
      <c r="J15" s="15"/>
      <c r="K15" s="15"/>
      <c r="L15" s="15"/>
      <c r="M15" s="15"/>
      <c r="N15" s="15">
        <v>62142</v>
      </c>
      <c r="O15" s="13"/>
      <c r="P15" s="13"/>
      <c r="Q15" s="15"/>
      <c r="R15" s="15"/>
      <c r="S15" s="15"/>
      <c r="T15" s="15"/>
      <c r="U15" s="15"/>
      <c r="V15" s="15"/>
      <c r="W15" s="15"/>
      <c r="X15" s="15"/>
      <c r="Y15" s="15"/>
      <c r="Z15" s="15"/>
    </row>
    <row r="16" ht="23.25" customHeight="1" outlineLevel="1" spans="1:26">
      <c r="A16" s="158" t="s">
        <v>42</v>
      </c>
      <c r="B16" s="13" t="s">
        <v>279</v>
      </c>
      <c r="C16" s="13" t="s">
        <v>280</v>
      </c>
      <c r="D16" s="13" t="s">
        <v>61</v>
      </c>
      <c r="E16" s="13" t="s">
        <v>62</v>
      </c>
      <c r="F16" s="13" t="s">
        <v>283</v>
      </c>
      <c r="G16" s="13" t="s">
        <v>206</v>
      </c>
      <c r="H16" s="15">
        <v>41555</v>
      </c>
      <c r="I16" s="15">
        <v>41555</v>
      </c>
      <c r="J16" s="15"/>
      <c r="K16" s="15"/>
      <c r="L16" s="15"/>
      <c r="M16" s="15"/>
      <c r="N16" s="15">
        <v>41555</v>
      </c>
      <c r="O16" s="13"/>
      <c r="P16" s="13"/>
      <c r="Q16" s="15"/>
      <c r="R16" s="15"/>
      <c r="S16" s="15"/>
      <c r="T16" s="15"/>
      <c r="U16" s="15"/>
      <c r="V16" s="15"/>
      <c r="W16" s="15"/>
      <c r="X16" s="15"/>
      <c r="Y16" s="15"/>
      <c r="Z16" s="15"/>
    </row>
    <row r="17" ht="23.25" customHeight="1" outlineLevel="1" spans="1:26">
      <c r="A17" s="158" t="s">
        <v>42</v>
      </c>
      <c r="B17" s="13" t="s">
        <v>279</v>
      </c>
      <c r="C17" s="13" t="s">
        <v>280</v>
      </c>
      <c r="D17" s="13" t="s">
        <v>61</v>
      </c>
      <c r="E17" s="13" t="s">
        <v>62</v>
      </c>
      <c r="F17" s="13" t="s">
        <v>283</v>
      </c>
      <c r="G17" s="13" t="s">
        <v>206</v>
      </c>
      <c r="H17" s="15">
        <v>199200</v>
      </c>
      <c r="I17" s="15">
        <v>199200</v>
      </c>
      <c r="J17" s="15"/>
      <c r="K17" s="15"/>
      <c r="L17" s="15"/>
      <c r="M17" s="15"/>
      <c r="N17" s="15">
        <v>199200</v>
      </c>
      <c r="O17" s="13"/>
      <c r="P17" s="13"/>
      <c r="Q17" s="15"/>
      <c r="R17" s="15"/>
      <c r="S17" s="15"/>
      <c r="T17" s="15"/>
      <c r="U17" s="15"/>
      <c r="V17" s="15"/>
      <c r="W17" s="15"/>
      <c r="X17" s="15"/>
      <c r="Y17" s="15"/>
      <c r="Z17" s="15"/>
    </row>
    <row r="18" ht="23.25" customHeight="1" outlineLevel="1" spans="1:26">
      <c r="A18" s="158" t="s">
        <v>42</v>
      </c>
      <c r="B18" s="13" t="s">
        <v>279</v>
      </c>
      <c r="C18" s="13" t="s">
        <v>280</v>
      </c>
      <c r="D18" s="13" t="s">
        <v>61</v>
      </c>
      <c r="E18" s="13" t="s">
        <v>62</v>
      </c>
      <c r="F18" s="13" t="s">
        <v>283</v>
      </c>
      <c r="G18" s="13" t="s">
        <v>206</v>
      </c>
      <c r="H18" s="15">
        <v>115260</v>
      </c>
      <c r="I18" s="15">
        <v>115260</v>
      </c>
      <c r="J18" s="15"/>
      <c r="K18" s="15"/>
      <c r="L18" s="15"/>
      <c r="M18" s="15"/>
      <c r="N18" s="15">
        <v>115260</v>
      </c>
      <c r="O18" s="13"/>
      <c r="P18" s="13"/>
      <c r="Q18" s="15"/>
      <c r="R18" s="15"/>
      <c r="S18" s="15"/>
      <c r="T18" s="15"/>
      <c r="U18" s="15"/>
      <c r="V18" s="15"/>
      <c r="W18" s="15"/>
      <c r="X18" s="15"/>
      <c r="Y18" s="15"/>
      <c r="Z18" s="15"/>
    </row>
    <row r="19" ht="23.25" customHeight="1" outlineLevel="1" spans="1:26">
      <c r="A19" s="158" t="s">
        <v>42</v>
      </c>
      <c r="B19" s="13" t="s">
        <v>279</v>
      </c>
      <c r="C19" s="13" t="s">
        <v>280</v>
      </c>
      <c r="D19" s="13" t="s">
        <v>61</v>
      </c>
      <c r="E19" s="13" t="s">
        <v>62</v>
      </c>
      <c r="F19" s="13" t="s">
        <v>283</v>
      </c>
      <c r="G19" s="13" t="s">
        <v>206</v>
      </c>
      <c r="H19" s="15">
        <v>213792</v>
      </c>
      <c r="I19" s="15">
        <v>213792</v>
      </c>
      <c r="J19" s="15"/>
      <c r="K19" s="15"/>
      <c r="L19" s="15"/>
      <c r="M19" s="15"/>
      <c r="N19" s="15">
        <v>213792</v>
      </c>
      <c r="O19" s="13"/>
      <c r="P19" s="13"/>
      <c r="Q19" s="15"/>
      <c r="R19" s="15"/>
      <c r="S19" s="15"/>
      <c r="T19" s="15"/>
      <c r="U19" s="15"/>
      <c r="V19" s="15"/>
      <c r="W19" s="15"/>
      <c r="X19" s="15"/>
      <c r="Y19" s="15"/>
      <c r="Z19" s="15"/>
    </row>
    <row r="20" ht="23.25" customHeight="1" outlineLevel="1" spans="1:26">
      <c r="A20" s="158" t="s">
        <v>42</v>
      </c>
      <c r="B20" s="13" t="s">
        <v>284</v>
      </c>
      <c r="C20" s="13" t="s">
        <v>199</v>
      </c>
      <c r="D20" s="13" t="s">
        <v>67</v>
      </c>
      <c r="E20" s="13" t="s">
        <v>68</v>
      </c>
      <c r="F20" s="13" t="s">
        <v>285</v>
      </c>
      <c r="G20" s="13" t="s">
        <v>210</v>
      </c>
      <c r="H20" s="15">
        <v>446784.8</v>
      </c>
      <c r="I20" s="15">
        <v>446784.8</v>
      </c>
      <c r="J20" s="15"/>
      <c r="K20" s="15"/>
      <c r="L20" s="15"/>
      <c r="M20" s="15"/>
      <c r="N20" s="15">
        <v>446784.8</v>
      </c>
      <c r="O20" s="13"/>
      <c r="P20" s="13"/>
      <c r="Q20" s="15"/>
      <c r="R20" s="15"/>
      <c r="S20" s="15"/>
      <c r="T20" s="15"/>
      <c r="U20" s="15"/>
      <c r="V20" s="15"/>
      <c r="W20" s="15"/>
      <c r="X20" s="15"/>
      <c r="Y20" s="15"/>
      <c r="Z20" s="15"/>
    </row>
    <row r="21" ht="23.25" customHeight="1" outlineLevel="1" spans="1:26">
      <c r="A21" s="158" t="s">
        <v>42</v>
      </c>
      <c r="B21" s="13" t="s">
        <v>284</v>
      </c>
      <c r="C21" s="13" t="s">
        <v>199</v>
      </c>
      <c r="D21" s="13" t="s">
        <v>108</v>
      </c>
      <c r="E21" s="13" t="s">
        <v>109</v>
      </c>
      <c r="F21" s="13" t="s">
        <v>286</v>
      </c>
      <c r="G21" s="13" t="s">
        <v>215</v>
      </c>
      <c r="H21" s="15">
        <v>196275.68</v>
      </c>
      <c r="I21" s="15">
        <v>196275.68</v>
      </c>
      <c r="J21" s="15"/>
      <c r="K21" s="15"/>
      <c r="L21" s="15"/>
      <c r="M21" s="15"/>
      <c r="N21" s="15">
        <v>196275.68</v>
      </c>
      <c r="O21" s="13"/>
      <c r="P21" s="13"/>
      <c r="Q21" s="15"/>
      <c r="R21" s="15"/>
      <c r="S21" s="15"/>
      <c r="T21" s="15"/>
      <c r="U21" s="15"/>
      <c r="V21" s="15"/>
      <c r="W21" s="15"/>
      <c r="X21" s="15"/>
      <c r="Y21" s="15"/>
      <c r="Z21" s="15"/>
    </row>
    <row r="22" ht="23.25" customHeight="1" outlineLevel="1" spans="1:26">
      <c r="A22" s="158" t="s">
        <v>42</v>
      </c>
      <c r="B22" s="13" t="s">
        <v>284</v>
      </c>
      <c r="C22" s="13" t="s">
        <v>199</v>
      </c>
      <c r="D22" s="13" t="s">
        <v>110</v>
      </c>
      <c r="E22" s="13" t="s">
        <v>111</v>
      </c>
      <c r="F22" s="13" t="s">
        <v>287</v>
      </c>
      <c r="G22" s="13" t="s">
        <v>218</v>
      </c>
      <c r="H22" s="15">
        <v>10754.83</v>
      </c>
      <c r="I22" s="15">
        <v>10754.83</v>
      </c>
      <c r="J22" s="15"/>
      <c r="K22" s="15"/>
      <c r="L22" s="15"/>
      <c r="M22" s="15"/>
      <c r="N22" s="15">
        <v>10754.83</v>
      </c>
      <c r="O22" s="13"/>
      <c r="P22" s="13"/>
      <c r="Q22" s="15"/>
      <c r="R22" s="15"/>
      <c r="S22" s="15"/>
      <c r="T22" s="15"/>
      <c r="U22" s="15"/>
      <c r="V22" s="15"/>
      <c r="W22" s="15"/>
      <c r="X22" s="15"/>
      <c r="Y22" s="15"/>
      <c r="Z22" s="15"/>
    </row>
    <row r="23" ht="23.25" customHeight="1" outlineLevel="1" spans="1:26">
      <c r="A23" s="158" t="s">
        <v>42</v>
      </c>
      <c r="B23" s="13" t="s">
        <v>284</v>
      </c>
      <c r="C23" s="13" t="s">
        <v>199</v>
      </c>
      <c r="D23" s="13" t="s">
        <v>110</v>
      </c>
      <c r="E23" s="13" t="s">
        <v>111</v>
      </c>
      <c r="F23" s="13" t="s">
        <v>287</v>
      </c>
      <c r="G23" s="13" t="s">
        <v>218</v>
      </c>
      <c r="H23" s="15">
        <v>14630</v>
      </c>
      <c r="I23" s="15">
        <v>14630</v>
      </c>
      <c r="J23" s="15"/>
      <c r="K23" s="15"/>
      <c r="L23" s="15"/>
      <c r="M23" s="15"/>
      <c r="N23" s="15">
        <v>14630</v>
      </c>
      <c r="O23" s="13"/>
      <c r="P23" s="13"/>
      <c r="Q23" s="15"/>
      <c r="R23" s="15"/>
      <c r="S23" s="15"/>
      <c r="T23" s="15"/>
      <c r="U23" s="15"/>
      <c r="V23" s="15"/>
      <c r="W23" s="15"/>
      <c r="X23" s="15"/>
      <c r="Y23" s="15"/>
      <c r="Z23" s="15"/>
    </row>
    <row r="24" ht="23.25" customHeight="1" outlineLevel="1" spans="1:26">
      <c r="A24" s="158" t="s">
        <v>42</v>
      </c>
      <c r="B24" s="13" t="s">
        <v>288</v>
      </c>
      <c r="C24" s="13" t="s">
        <v>117</v>
      </c>
      <c r="D24" s="13" t="s">
        <v>116</v>
      </c>
      <c r="E24" s="13" t="s">
        <v>117</v>
      </c>
      <c r="F24" s="13" t="s">
        <v>289</v>
      </c>
      <c r="G24" s="13" t="s">
        <v>117</v>
      </c>
      <c r="H24" s="15">
        <v>322644.96</v>
      </c>
      <c r="I24" s="15">
        <v>322644.96</v>
      </c>
      <c r="J24" s="15"/>
      <c r="K24" s="15"/>
      <c r="L24" s="15"/>
      <c r="M24" s="15"/>
      <c r="N24" s="15">
        <v>322644.96</v>
      </c>
      <c r="O24" s="13"/>
      <c r="P24" s="13"/>
      <c r="Q24" s="15"/>
      <c r="R24" s="15"/>
      <c r="S24" s="15"/>
      <c r="T24" s="15"/>
      <c r="U24" s="15"/>
      <c r="V24" s="15"/>
      <c r="W24" s="15"/>
      <c r="X24" s="15"/>
      <c r="Y24" s="15"/>
      <c r="Z24" s="15"/>
    </row>
    <row r="25" ht="23.25" customHeight="1" outlineLevel="1" spans="1:26">
      <c r="A25" s="158" t="s">
        <v>42</v>
      </c>
      <c r="B25" s="13" t="s">
        <v>290</v>
      </c>
      <c r="C25" s="13" t="s">
        <v>291</v>
      </c>
      <c r="D25" s="13" t="s">
        <v>65</v>
      </c>
      <c r="E25" s="13" t="s">
        <v>66</v>
      </c>
      <c r="F25" s="13" t="s">
        <v>292</v>
      </c>
      <c r="G25" s="13" t="s">
        <v>224</v>
      </c>
      <c r="H25" s="15">
        <v>5600</v>
      </c>
      <c r="I25" s="15">
        <v>5600</v>
      </c>
      <c r="J25" s="15"/>
      <c r="K25" s="15"/>
      <c r="L25" s="15"/>
      <c r="M25" s="15"/>
      <c r="N25" s="15">
        <v>5600</v>
      </c>
      <c r="O25" s="13"/>
      <c r="P25" s="13"/>
      <c r="Q25" s="15"/>
      <c r="R25" s="15"/>
      <c r="S25" s="15"/>
      <c r="T25" s="15"/>
      <c r="U25" s="15"/>
      <c r="V25" s="15"/>
      <c r="W25" s="15"/>
      <c r="X25" s="15"/>
      <c r="Y25" s="15"/>
      <c r="Z25" s="15"/>
    </row>
    <row r="26" ht="23.25" customHeight="1" outlineLevel="1" spans="1:26">
      <c r="A26" s="158" t="s">
        <v>42</v>
      </c>
      <c r="B26" s="13" t="s">
        <v>290</v>
      </c>
      <c r="C26" s="13" t="s">
        <v>291</v>
      </c>
      <c r="D26" s="13" t="s">
        <v>61</v>
      </c>
      <c r="E26" s="13" t="s">
        <v>62</v>
      </c>
      <c r="F26" s="13" t="s">
        <v>293</v>
      </c>
      <c r="G26" s="13" t="s">
        <v>228</v>
      </c>
      <c r="H26" s="15">
        <v>12000</v>
      </c>
      <c r="I26" s="15">
        <v>12000</v>
      </c>
      <c r="J26" s="15"/>
      <c r="K26" s="15"/>
      <c r="L26" s="15"/>
      <c r="M26" s="15"/>
      <c r="N26" s="15">
        <v>12000</v>
      </c>
      <c r="O26" s="13"/>
      <c r="P26" s="13"/>
      <c r="Q26" s="15"/>
      <c r="R26" s="15"/>
      <c r="S26" s="15"/>
      <c r="T26" s="15"/>
      <c r="U26" s="15"/>
      <c r="V26" s="15"/>
      <c r="W26" s="15"/>
      <c r="X26" s="15"/>
      <c r="Y26" s="15"/>
      <c r="Z26" s="15"/>
    </row>
    <row r="27" ht="23.25" customHeight="1" outlineLevel="1" spans="1:26">
      <c r="A27" s="158" t="s">
        <v>42</v>
      </c>
      <c r="B27" s="13" t="s">
        <v>290</v>
      </c>
      <c r="C27" s="13" t="s">
        <v>291</v>
      </c>
      <c r="D27" s="13" t="s">
        <v>61</v>
      </c>
      <c r="E27" s="13" t="s">
        <v>62</v>
      </c>
      <c r="F27" s="13" t="s">
        <v>294</v>
      </c>
      <c r="G27" s="13" t="s">
        <v>230</v>
      </c>
      <c r="H27" s="15">
        <v>20000</v>
      </c>
      <c r="I27" s="15">
        <v>20000</v>
      </c>
      <c r="J27" s="15"/>
      <c r="K27" s="15"/>
      <c r="L27" s="15"/>
      <c r="M27" s="15"/>
      <c r="N27" s="15">
        <v>20000</v>
      </c>
      <c r="O27" s="13"/>
      <c r="P27" s="13"/>
      <c r="Q27" s="15"/>
      <c r="R27" s="15"/>
      <c r="S27" s="15"/>
      <c r="T27" s="15"/>
      <c r="U27" s="15"/>
      <c r="V27" s="15"/>
      <c r="W27" s="15"/>
      <c r="X27" s="15"/>
      <c r="Y27" s="15"/>
      <c r="Z27" s="15"/>
    </row>
    <row r="28" ht="23.25" customHeight="1" outlineLevel="1" spans="1:26">
      <c r="A28" s="158" t="s">
        <v>42</v>
      </c>
      <c r="B28" s="13" t="s">
        <v>295</v>
      </c>
      <c r="C28" s="13" t="s">
        <v>217</v>
      </c>
      <c r="D28" s="13" t="s">
        <v>61</v>
      </c>
      <c r="E28" s="13" t="s">
        <v>62</v>
      </c>
      <c r="F28" s="13" t="s">
        <v>296</v>
      </c>
      <c r="G28" s="13" t="s">
        <v>217</v>
      </c>
      <c r="H28" s="15">
        <v>10000</v>
      </c>
      <c r="I28" s="15">
        <v>10000</v>
      </c>
      <c r="J28" s="15"/>
      <c r="K28" s="15"/>
      <c r="L28" s="15"/>
      <c r="M28" s="15"/>
      <c r="N28" s="15">
        <v>10000</v>
      </c>
      <c r="O28" s="13"/>
      <c r="P28" s="13"/>
      <c r="Q28" s="15"/>
      <c r="R28" s="15"/>
      <c r="S28" s="15"/>
      <c r="T28" s="15"/>
      <c r="U28" s="15"/>
      <c r="V28" s="15"/>
      <c r="W28" s="15"/>
      <c r="X28" s="15"/>
      <c r="Y28" s="15"/>
      <c r="Z28" s="15"/>
    </row>
    <row r="29" ht="23.25" customHeight="1" outlineLevel="1" spans="1:26">
      <c r="A29" s="158" t="s">
        <v>42</v>
      </c>
      <c r="B29" s="13" t="s">
        <v>290</v>
      </c>
      <c r="C29" s="13" t="s">
        <v>291</v>
      </c>
      <c r="D29" s="13" t="s">
        <v>61</v>
      </c>
      <c r="E29" s="13" t="s">
        <v>62</v>
      </c>
      <c r="F29" s="13" t="s">
        <v>292</v>
      </c>
      <c r="G29" s="13" t="s">
        <v>224</v>
      </c>
      <c r="H29" s="15">
        <v>25000</v>
      </c>
      <c r="I29" s="15">
        <v>25000</v>
      </c>
      <c r="J29" s="15"/>
      <c r="K29" s="15"/>
      <c r="L29" s="15"/>
      <c r="M29" s="15"/>
      <c r="N29" s="15">
        <v>25000</v>
      </c>
      <c r="O29" s="13"/>
      <c r="P29" s="13"/>
      <c r="Q29" s="15"/>
      <c r="R29" s="15"/>
      <c r="S29" s="15"/>
      <c r="T29" s="15"/>
      <c r="U29" s="15"/>
      <c r="V29" s="15"/>
      <c r="W29" s="15"/>
      <c r="X29" s="15"/>
      <c r="Y29" s="15"/>
      <c r="Z29" s="15"/>
    </row>
    <row r="30" ht="23.25" customHeight="1" outlineLevel="1" spans="1:26">
      <c r="A30" s="158" t="s">
        <v>42</v>
      </c>
      <c r="B30" s="13" t="s">
        <v>290</v>
      </c>
      <c r="C30" s="13" t="s">
        <v>291</v>
      </c>
      <c r="D30" s="13" t="s">
        <v>61</v>
      </c>
      <c r="E30" s="13" t="s">
        <v>62</v>
      </c>
      <c r="F30" s="13" t="s">
        <v>297</v>
      </c>
      <c r="G30" s="13" t="s">
        <v>232</v>
      </c>
      <c r="H30" s="15">
        <v>10000</v>
      </c>
      <c r="I30" s="15">
        <v>10000</v>
      </c>
      <c r="J30" s="15"/>
      <c r="K30" s="15"/>
      <c r="L30" s="15"/>
      <c r="M30" s="15"/>
      <c r="N30" s="15">
        <v>10000</v>
      </c>
      <c r="O30" s="13"/>
      <c r="P30" s="13"/>
      <c r="Q30" s="15"/>
      <c r="R30" s="15"/>
      <c r="S30" s="15"/>
      <c r="T30" s="15"/>
      <c r="U30" s="15"/>
      <c r="V30" s="15"/>
      <c r="W30" s="15"/>
      <c r="X30" s="15"/>
      <c r="Y30" s="15"/>
      <c r="Z30" s="15"/>
    </row>
    <row r="31" ht="23.25" customHeight="1" outlineLevel="1" spans="1:26">
      <c r="A31" s="158" t="s">
        <v>42</v>
      </c>
      <c r="B31" s="13" t="s">
        <v>290</v>
      </c>
      <c r="C31" s="13" t="s">
        <v>291</v>
      </c>
      <c r="D31" s="13" t="s">
        <v>61</v>
      </c>
      <c r="E31" s="13" t="s">
        <v>62</v>
      </c>
      <c r="F31" s="13" t="s">
        <v>298</v>
      </c>
      <c r="G31" s="13" t="s">
        <v>234</v>
      </c>
      <c r="H31" s="15">
        <v>10000</v>
      </c>
      <c r="I31" s="15">
        <v>10000</v>
      </c>
      <c r="J31" s="15"/>
      <c r="K31" s="15"/>
      <c r="L31" s="15"/>
      <c r="M31" s="15"/>
      <c r="N31" s="15">
        <v>10000</v>
      </c>
      <c r="O31" s="13"/>
      <c r="P31" s="13"/>
      <c r="Q31" s="15"/>
      <c r="R31" s="15"/>
      <c r="S31" s="15"/>
      <c r="T31" s="15"/>
      <c r="U31" s="15"/>
      <c r="V31" s="15"/>
      <c r="W31" s="15"/>
      <c r="X31" s="15"/>
      <c r="Y31" s="15"/>
      <c r="Z31" s="15"/>
    </row>
    <row r="32" ht="23.25" customHeight="1" outlineLevel="1" spans="1:26">
      <c r="A32" s="158" t="s">
        <v>42</v>
      </c>
      <c r="B32" s="13" t="s">
        <v>290</v>
      </c>
      <c r="C32" s="13" t="s">
        <v>291</v>
      </c>
      <c r="D32" s="13" t="s">
        <v>61</v>
      </c>
      <c r="E32" s="13" t="s">
        <v>62</v>
      </c>
      <c r="F32" s="13" t="s">
        <v>299</v>
      </c>
      <c r="G32" s="13" t="s">
        <v>239</v>
      </c>
      <c r="H32" s="15">
        <v>31109.1</v>
      </c>
      <c r="I32" s="15">
        <v>31109.1</v>
      </c>
      <c r="J32" s="15"/>
      <c r="K32" s="15"/>
      <c r="L32" s="15"/>
      <c r="M32" s="15"/>
      <c r="N32" s="15">
        <v>31109.1</v>
      </c>
      <c r="O32" s="13"/>
      <c r="P32" s="13"/>
      <c r="Q32" s="15"/>
      <c r="R32" s="15"/>
      <c r="S32" s="15"/>
      <c r="T32" s="15"/>
      <c r="U32" s="15"/>
      <c r="V32" s="15"/>
      <c r="W32" s="15"/>
      <c r="X32" s="15"/>
      <c r="Y32" s="15"/>
      <c r="Z32" s="15"/>
    </row>
    <row r="33" ht="23.25" customHeight="1" outlineLevel="1" spans="1:26">
      <c r="A33" s="158" t="s">
        <v>42</v>
      </c>
      <c r="B33" s="13" t="s">
        <v>300</v>
      </c>
      <c r="C33" s="13" t="s">
        <v>219</v>
      </c>
      <c r="D33" s="13" t="s">
        <v>61</v>
      </c>
      <c r="E33" s="13" t="s">
        <v>62</v>
      </c>
      <c r="F33" s="13" t="s">
        <v>301</v>
      </c>
      <c r="G33" s="13" t="s">
        <v>219</v>
      </c>
      <c r="H33" s="15">
        <v>50000</v>
      </c>
      <c r="I33" s="15">
        <v>50000</v>
      </c>
      <c r="J33" s="15"/>
      <c r="K33" s="15"/>
      <c r="L33" s="15"/>
      <c r="M33" s="15"/>
      <c r="N33" s="15">
        <v>50000</v>
      </c>
      <c r="O33" s="13"/>
      <c r="P33" s="13"/>
      <c r="Q33" s="15"/>
      <c r="R33" s="15"/>
      <c r="S33" s="15"/>
      <c r="T33" s="15"/>
      <c r="U33" s="15"/>
      <c r="V33" s="15"/>
      <c r="W33" s="15"/>
      <c r="X33" s="15"/>
      <c r="Y33" s="15"/>
      <c r="Z33" s="15"/>
    </row>
    <row r="34" ht="23.25" customHeight="1" outlineLevel="1" spans="1:26">
      <c r="A34" s="158" t="s">
        <v>42</v>
      </c>
      <c r="B34" s="13" t="s">
        <v>302</v>
      </c>
      <c r="C34" s="13" t="s">
        <v>303</v>
      </c>
      <c r="D34" s="13" t="s">
        <v>61</v>
      </c>
      <c r="E34" s="13" t="s">
        <v>62</v>
      </c>
      <c r="F34" s="13" t="s">
        <v>304</v>
      </c>
      <c r="G34" s="13" t="s">
        <v>242</v>
      </c>
      <c r="H34" s="15">
        <v>149400</v>
      </c>
      <c r="I34" s="15">
        <v>149400</v>
      </c>
      <c r="J34" s="15"/>
      <c r="K34" s="15"/>
      <c r="L34" s="15"/>
      <c r="M34" s="15"/>
      <c r="N34" s="15">
        <v>149400</v>
      </c>
      <c r="O34" s="13"/>
      <c r="P34" s="13"/>
      <c r="Q34" s="15"/>
      <c r="R34" s="15"/>
      <c r="S34" s="15"/>
      <c r="T34" s="15"/>
      <c r="U34" s="15"/>
      <c r="V34" s="15"/>
      <c r="W34" s="15"/>
      <c r="X34" s="15"/>
      <c r="Y34" s="15"/>
      <c r="Z34" s="15"/>
    </row>
    <row r="35" ht="23.25" customHeight="1" outlineLevel="1" spans="1:26">
      <c r="A35" s="158" t="s">
        <v>42</v>
      </c>
      <c r="B35" s="13" t="s">
        <v>305</v>
      </c>
      <c r="C35" s="13" t="s">
        <v>244</v>
      </c>
      <c r="D35" s="13" t="s">
        <v>65</v>
      </c>
      <c r="E35" s="13" t="s">
        <v>66</v>
      </c>
      <c r="F35" s="13" t="s">
        <v>306</v>
      </c>
      <c r="G35" s="13" t="s">
        <v>244</v>
      </c>
      <c r="H35" s="15">
        <v>555882</v>
      </c>
      <c r="I35" s="15">
        <v>555882</v>
      </c>
      <c r="J35" s="15"/>
      <c r="K35" s="15"/>
      <c r="L35" s="15"/>
      <c r="M35" s="15"/>
      <c r="N35" s="15">
        <v>555882</v>
      </c>
      <c r="O35" s="13"/>
      <c r="P35" s="13"/>
      <c r="Q35" s="15"/>
      <c r="R35" s="15"/>
      <c r="S35" s="15"/>
      <c r="T35" s="15"/>
      <c r="U35" s="15"/>
      <c r="V35" s="15"/>
      <c r="W35" s="15"/>
      <c r="X35" s="15"/>
      <c r="Y35" s="15"/>
      <c r="Z35" s="15"/>
    </row>
    <row r="36" ht="23.25" customHeight="1" outlineLevel="1" spans="1:26">
      <c r="A36" s="158" t="s">
        <v>42</v>
      </c>
      <c r="B36" s="13" t="s">
        <v>307</v>
      </c>
      <c r="C36" s="13" t="s">
        <v>226</v>
      </c>
      <c r="D36" s="13" t="s">
        <v>99</v>
      </c>
      <c r="E36" s="13" t="s">
        <v>100</v>
      </c>
      <c r="F36" s="13" t="s">
        <v>308</v>
      </c>
      <c r="G36" s="13" t="s">
        <v>245</v>
      </c>
      <c r="H36" s="15">
        <v>199584</v>
      </c>
      <c r="I36" s="15">
        <v>199584</v>
      </c>
      <c r="J36" s="15"/>
      <c r="K36" s="15"/>
      <c r="L36" s="15"/>
      <c r="M36" s="15"/>
      <c r="N36" s="15">
        <v>199584</v>
      </c>
      <c r="O36" s="13"/>
      <c r="P36" s="13"/>
      <c r="Q36" s="15"/>
      <c r="R36" s="15"/>
      <c r="S36" s="15"/>
      <c r="T36" s="15"/>
      <c r="U36" s="15"/>
      <c r="V36" s="15"/>
      <c r="W36" s="15"/>
      <c r="X36" s="15"/>
      <c r="Y36" s="15"/>
      <c r="Z36" s="15"/>
    </row>
    <row r="37" ht="23.25" customHeight="1" outlineLevel="1" spans="1:26">
      <c r="A37" s="158" t="s">
        <v>42</v>
      </c>
      <c r="B37" s="13" t="s">
        <v>307</v>
      </c>
      <c r="C37" s="13" t="s">
        <v>226</v>
      </c>
      <c r="D37" s="13" t="s">
        <v>99</v>
      </c>
      <c r="E37" s="13" t="s">
        <v>100</v>
      </c>
      <c r="F37" s="13" t="s">
        <v>308</v>
      </c>
      <c r="G37" s="13" t="s">
        <v>245</v>
      </c>
      <c r="H37" s="15">
        <v>605724</v>
      </c>
      <c r="I37" s="15">
        <v>605724</v>
      </c>
      <c r="J37" s="15"/>
      <c r="K37" s="15"/>
      <c r="L37" s="15"/>
      <c r="M37" s="15"/>
      <c r="N37" s="15">
        <v>605724</v>
      </c>
      <c r="O37" s="13"/>
      <c r="P37" s="13"/>
      <c r="Q37" s="15"/>
      <c r="R37" s="15"/>
      <c r="S37" s="15"/>
      <c r="T37" s="15"/>
      <c r="U37" s="15"/>
      <c r="V37" s="15"/>
      <c r="W37" s="15"/>
      <c r="X37" s="15"/>
      <c r="Y37" s="15"/>
      <c r="Z37" s="15"/>
    </row>
    <row r="38" ht="23.25" customHeight="1" spans="1:26">
      <c r="A38" s="158" t="s">
        <v>42</v>
      </c>
      <c r="B38" s="13" t="s">
        <v>307</v>
      </c>
      <c r="C38" s="13" t="s">
        <v>226</v>
      </c>
      <c r="D38" s="13" t="s">
        <v>103</v>
      </c>
      <c r="E38" s="13" t="s">
        <v>102</v>
      </c>
      <c r="F38" s="13" t="s">
        <v>308</v>
      </c>
      <c r="G38" s="13" t="s">
        <v>245</v>
      </c>
      <c r="H38" s="15">
        <v>42240</v>
      </c>
      <c r="I38" s="15">
        <v>42240</v>
      </c>
      <c r="J38" s="15"/>
      <c r="K38" s="15"/>
      <c r="L38" s="15"/>
      <c r="M38" s="15"/>
      <c r="N38" s="15">
        <v>42240</v>
      </c>
      <c r="O38" s="13"/>
      <c r="P38" s="13"/>
      <c r="Q38" s="15"/>
      <c r="R38" s="15"/>
      <c r="S38" s="15"/>
      <c r="T38" s="15"/>
      <c r="U38" s="15"/>
      <c r="V38" s="15"/>
      <c r="W38" s="15"/>
      <c r="X38" s="15"/>
      <c r="Y38" s="15"/>
      <c r="Z38" s="15"/>
    </row>
    <row r="39" ht="17.25" customHeight="1" spans="1:26">
      <c r="A39" s="159" t="s">
        <v>118</v>
      </c>
      <c r="B39" s="160"/>
      <c r="C39" s="160"/>
      <c r="D39" s="160"/>
      <c r="E39" s="160"/>
      <c r="F39" s="160"/>
      <c r="G39" s="161"/>
      <c r="H39" s="15">
        <v>5696634.37</v>
      </c>
      <c r="I39" s="15">
        <v>5696634.37</v>
      </c>
      <c r="J39" s="15"/>
      <c r="K39" s="15"/>
      <c r="L39" s="15"/>
      <c r="M39" s="15"/>
      <c r="N39" s="15">
        <v>5696634.37</v>
      </c>
      <c r="O39" s="15"/>
      <c r="P39" s="15"/>
      <c r="Q39" s="15"/>
      <c r="R39" s="15"/>
      <c r="S39" s="15"/>
      <c r="T39" s="15"/>
      <c r="U39" s="15"/>
      <c r="V39" s="15"/>
      <c r="W39" s="15"/>
      <c r="X39" s="15"/>
      <c r="Y39" s="15"/>
      <c r="Z39" s="15"/>
    </row>
  </sheetData>
  <mergeCells count="32">
    <mergeCell ref="A2:Z2"/>
    <mergeCell ref="A3:G3"/>
    <mergeCell ref="H4:Z4"/>
    <mergeCell ref="I5:P5"/>
    <mergeCell ref="Q5:S5"/>
    <mergeCell ref="U5:Z5"/>
    <mergeCell ref="I6:J6"/>
    <mergeCell ref="A39:G39"/>
    <mergeCell ref="A4:A7"/>
    <mergeCell ref="B4:B7"/>
    <mergeCell ref="C4:C7"/>
    <mergeCell ref="D4:D7"/>
    <mergeCell ref="E4:E7"/>
    <mergeCell ref="F4:F7"/>
    <mergeCell ref="G4:G7"/>
    <mergeCell ref="H5:H7"/>
    <mergeCell ref="K6:K7"/>
    <mergeCell ref="L6:L7"/>
    <mergeCell ref="M6:M7"/>
    <mergeCell ref="N6:N7"/>
    <mergeCell ref="O6:O7"/>
    <mergeCell ref="P6:P7"/>
    <mergeCell ref="Q6:Q7"/>
    <mergeCell ref="R6:R7"/>
    <mergeCell ref="S6:S7"/>
    <mergeCell ref="T5:T7"/>
    <mergeCell ref="U6:U7"/>
    <mergeCell ref="V6:V7"/>
    <mergeCell ref="W6:W7"/>
    <mergeCell ref="X6:X7"/>
    <mergeCell ref="Y6:Y7"/>
    <mergeCell ref="Z6:Z7"/>
  </mergeCells>
  <pageMargins left="0.357638888888889" right="0.357638888888889" top="0.409027777777778" bottom="0.409027777777778" header="0.5" footer="0.5"/>
  <pageSetup paperSize="9" scale="75" fitToWidth="0" fitToHeight="0" orientation="landscape" horizont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Right="0"/>
  </sheetPr>
  <dimension ref="A1:W24"/>
  <sheetViews>
    <sheetView topLeftCell="B1" workbookViewId="0">
      <selection activeCell="O22" sqref="O22"/>
    </sheetView>
  </sheetViews>
  <sheetFormatPr defaultColWidth="9.14166666666667" defaultRowHeight="14.25" customHeight="1"/>
  <cols>
    <col min="1" max="1" width="10.2833333333333" customWidth="1"/>
    <col min="2" max="2" width="13.425" customWidth="1"/>
    <col min="3" max="3" width="32.85" customWidth="1"/>
    <col min="4" max="4" width="23.85" customWidth="1"/>
    <col min="5" max="5" width="11.1416666666667" customWidth="1"/>
    <col min="6" max="6" width="17.7083333333333" customWidth="1"/>
    <col min="7" max="7" width="9.85" customWidth="1"/>
    <col min="8" max="8" width="17.7083333333333" customWidth="1"/>
    <col min="9" max="9" width="12.125" customWidth="1"/>
    <col min="10" max="10" width="13" customWidth="1"/>
    <col min="11" max="11" width="11" customWidth="1"/>
    <col min="12" max="14" width="12.2833333333333" customWidth="1"/>
    <col min="15" max="15" width="12.7083333333333" customWidth="1"/>
    <col min="16" max="17" width="11.1416666666667" customWidth="1"/>
    <col min="19" max="19" width="10.2833333333333" customWidth="1"/>
    <col min="20" max="21" width="11.85" customWidth="1"/>
    <col min="22" max="22" width="11.7083333333333" customWidth="1"/>
    <col min="23" max="23" width="10.2833333333333" customWidth="1"/>
  </cols>
  <sheetData>
    <row r="1" ht="13.5" customHeight="1" spans="2:23">
      <c r="B1" s="139"/>
      <c r="E1" s="1"/>
      <c r="F1" s="1"/>
      <c r="G1" s="1"/>
      <c r="H1" s="1"/>
      <c r="U1" s="139"/>
      <c r="W1" s="146" t="s">
        <v>309</v>
      </c>
    </row>
    <row r="2" ht="27.75" customHeight="1" spans="1:23">
      <c r="A2" s="3" t="s">
        <v>310</v>
      </c>
      <c r="B2" s="3"/>
      <c r="C2" s="3"/>
      <c r="D2" s="3"/>
      <c r="E2" s="3"/>
      <c r="F2" s="3"/>
      <c r="G2" s="3"/>
      <c r="H2" s="3"/>
      <c r="I2" s="3"/>
      <c r="J2" s="3"/>
      <c r="K2" s="3"/>
      <c r="L2" s="3"/>
      <c r="M2" s="3"/>
      <c r="N2" s="3"/>
      <c r="O2" s="3"/>
      <c r="P2" s="3"/>
      <c r="Q2" s="3"/>
      <c r="R2" s="3"/>
      <c r="S2" s="3"/>
      <c r="T2" s="3"/>
      <c r="U2" s="3"/>
      <c r="V2" s="3"/>
      <c r="W2" s="3"/>
    </row>
    <row r="3" ht="13.5" customHeight="1" spans="1:23">
      <c r="A3" s="4" t="str">
        <f>"单位名称："&amp;"师宗县民政局"</f>
        <v>单位名称：师宗县民政局</v>
      </c>
      <c r="B3" s="5"/>
      <c r="C3" s="5"/>
      <c r="D3" s="5"/>
      <c r="E3" s="5"/>
      <c r="F3" s="5"/>
      <c r="G3" s="5"/>
      <c r="H3" s="5"/>
      <c r="I3" s="6"/>
      <c r="J3" s="6"/>
      <c r="K3" s="6"/>
      <c r="L3" s="6"/>
      <c r="M3" s="6"/>
      <c r="N3" s="6"/>
      <c r="O3" s="6"/>
      <c r="P3" s="6"/>
      <c r="Q3" s="6"/>
      <c r="U3" s="139"/>
      <c r="W3" s="100" t="str">
        <f>"单位："&amp;"元"</f>
        <v>单位：元</v>
      </c>
    </row>
    <row r="4" ht="21.75" customHeight="1" spans="1:23">
      <c r="A4" s="8" t="s">
        <v>311</v>
      </c>
      <c r="B4" s="9" t="s">
        <v>259</v>
      </c>
      <c r="C4" s="8" t="s">
        <v>260</v>
      </c>
      <c r="D4" s="8" t="s">
        <v>258</v>
      </c>
      <c r="E4" s="9" t="s">
        <v>261</v>
      </c>
      <c r="F4" s="9" t="s">
        <v>262</v>
      </c>
      <c r="G4" s="9" t="s">
        <v>312</v>
      </c>
      <c r="H4" s="9" t="s">
        <v>313</v>
      </c>
      <c r="I4" s="10" t="s">
        <v>28</v>
      </c>
      <c r="J4" s="10" t="s">
        <v>314</v>
      </c>
      <c r="K4" s="10"/>
      <c r="L4" s="10"/>
      <c r="M4" s="10"/>
      <c r="N4" s="10" t="s">
        <v>267</v>
      </c>
      <c r="O4" s="10"/>
      <c r="P4" s="10"/>
      <c r="Q4" s="9" t="s">
        <v>34</v>
      </c>
      <c r="R4" s="10" t="s">
        <v>35</v>
      </c>
      <c r="S4" s="10"/>
      <c r="T4" s="10"/>
      <c r="U4" s="10"/>
      <c r="V4" s="10"/>
      <c r="W4" s="10"/>
    </row>
    <row r="5" ht="21.75" customHeight="1" spans="1:23">
      <c r="A5" s="8"/>
      <c r="B5" s="10"/>
      <c r="C5" s="8"/>
      <c r="D5" s="8"/>
      <c r="E5" s="140"/>
      <c r="F5" s="140"/>
      <c r="G5" s="140"/>
      <c r="H5" s="140"/>
      <c r="I5" s="10"/>
      <c r="J5" s="144" t="s">
        <v>31</v>
      </c>
      <c r="K5" s="10"/>
      <c r="L5" s="9" t="s">
        <v>32</v>
      </c>
      <c r="M5" s="9" t="s">
        <v>33</v>
      </c>
      <c r="N5" s="9" t="s">
        <v>31</v>
      </c>
      <c r="O5" s="9" t="s">
        <v>32</v>
      </c>
      <c r="P5" s="9" t="s">
        <v>33</v>
      </c>
      <c r="Q5" s="140"/>
      <c r="R5" s="9" t="s">
        <v>30</v>
      </c>
      <c r="S5" s="9" t="s">
        <v>36</v>
      </c>
      <c r="T5" s="9" t="s">
        <v>274</v>
      </c>
      <c r="U5" s="9" t="s">
        <v>38</v>
      </c>
      <c r="V5" s="9" t="s">
        <v>39</v>
      </c>
      <c r="W5" s="9" t="s">
        <v>40</v>
      </c>
    </row>
    <row r="6" ht="21" customHeight="1" spans="1:23">
      <c r="A6" s="10"/>
      <c r="B6" s="10"/>
      <c r="C6" s="10"/>
      <c r="D6" s="10"/>
      <c r="E6" s="10"/>
      <c r="F6" s="10"/>
      <c r="G6" s="10"/>
      <c r="H6" s="10"/>
      <c r="I6" s="10"/>
      <c r="J6" s="145" t="s">
        <v>30</v>
      </c>
      <c r="K6" s="10"/>
      <c r="L6" s="10"/>
      <c r="M6" s="10"/>
      <c r="N6" s="10"/>
      <c r="O6" s="10"/>
      <c r="P6" s="10"/>
      <c r="Q6" s="10"/>
      <c r="R6" s="10"/>
      <c r="S6" s="10"/>
      <c r="T6" s="10"/>
      <c r="U6" s="10"/>
      <c r="V6" s="10"/>
      <c r="W6" s="10"/>
    </row>
    <row r="7" ht="39.75" customHeight="1" spans="1:23">
      <c r="A7" s="8"/>
      <c r="B7" s="10"/>
      <c r="C7" s="8"/>
      <c r="D7" s="8"/>
      <c r="E7" s="9"/>
      <c r="F7" s="9"/>
      <c r="G7" s="9"/>
      <c r="H7" s="9"/>
      <c r="I7" s="10"/>
      <c r="J7" s="46" t="s">
        <v>30</v>
      </c>
      <c r="K7" s="46" t="s">
        <v>315</v>
      </c>
      <c r="L7" s="9"/>
      <c r="M7" s="9"/>
      <c r="N7" s="9"/>
      <c r="O7" s="9"/>
      <c r="P7" s="9"/>
      <c r="Q7" s="9"/>
      <c r="R7" s="9"/>
      <c r="S7" s="9"/>
      <c r="T7" s="9"/>
      <c r="U7" s="10"/>
      <c r="V7" s="9"/>
      <c r="W7" s="9"/>
    </row>
    <row r="8" ht="15" customHeight="1" spans="1:23">
      <c r="A8" s="11">
        <v>1</v>
      </c>
      <c r="B8" s="11">
        <v>2</v>
      </c>
      <c r="C8" s="11">
        <v>3</v>
      </c>
      <c r="D8" s="11">
        <v>4</v>
      </c>
      <c r="E8" s="11">
        <v>5</v>
      </c>
      <c r="F8" s="11">
        <v>6</v>
      </c>
      <c r="G8" s="11">
        <v>7</v>
      </c>
      <c r="H8" s="11">
        <v>8</v>
      </c>
      <c r="I8" s="11">
        <v>9</v>
      </c>
      <c r="J8" s="11">
        <v>10</v>
      </c>
      <c r="K8" s="11">
        <v>11</v>
      </c>
      <c r="L8" s="12">
        <v>12</v>
      </c>
      <c r="M8" s="12">
        <v>13</v>
      </c>
      <c r="N8" s="12">
        <v>14</v>
      </c>
      <c r="O8" s="12">
        <v>15</v>
      </c>
      <c r="P8" s="12">
        <v>16</v>
      </c>
      <c r="Q8" s="12">
        <v>17</v>
      </c>
      <c r="R8" s="12">
        <v>18</v>
      </c>
      <c r="S8" s="12">
        <v>19</v>
      </c>
      <c r="T8" s="12">
        <v>20</v>
      </c>
      <c r="U8" s="11">
        <v>21</v>
      </c>
      <c r="V8" s="11">
        <v>22</v>
      </c>
      <c r="W8" s="11">
        <v>23</v>
      </c>
    </row>
    <row r="9" ht="21" customHeight="1" spans="1:23">
      <c r="A9" s="14"/>
      <c r="B9" s="14"/>
      <c r="C9" s="13" t="s">
        <v>316</v>
      </c>
      <c r="D9" s="14"/>
      <c r="E9" s="14"/>
      <c r="F9" s="14"/>
      <c r="G9" s="14"/>
      <c r="H9" s="14"/>
      <c r="I9" s="15">
        <v>8516800</v>
      </c>
      <c r="J9" s="15">
        <v>8516800</v>
      </c>
      <c r="K9" s="15"/>
      <c r="L9" s="15"/>
      <c r="M9" s="15"/>
      <c r="N9" s="15"/>
      <c r="O9" s="15"/>
      <c r="P9" s="15"/>
      <c r="Q9" s="15"/>
      <c r="R9" s="15"/>
      <c r="S9" s="15"/>
      <c r="T9" s="15"/>
      <c r="U9" s="15"/>
      <c r="V9" s="15"/>
      <c r="W9" s="15"/>
    </row>
    <row r="10" ht="23.25" customHeight="1" spans="1:23">
      <c r="A10" s="13" t="s">
        <v>317</v>
      </c>
      <c r="B10" s="13" t="s">
        <v>318</v>
      </c>
      <c r="C10" s="13" t="s">
        <v>316</v>
      </c>
      <c r="D10" s="13" t="s">
        <v>42</v>
      </c>
      <c r="E10" s="13" t="s">
        <v>81</v>
      </c>
      <c r="F10" s="13" t="s">
        <v>82</v>
      </c>
      <c r="G10" s="13" t="s">
        <v>308</v>
      </c>
      <c r="H10" s="13" t="s">
        <v>245</v>
      </c>
      <c r="I10" s="15">
        <v>3865200</v>
      </c>
      <c r="J10" s="15">
        <v>3865200</v>
      </c>
      <c r="K10" s="15"/>
      <c r="L10" s="15"/>
      <c r="M10" s="15"/>
      <c r="N10" s="15"/>
      <c r="O10" s="15"/>
      <c r="P10" s="15"/>
      <c r="Q10" s="15"/>
      <c r="R10" s="15"/>
      <c r="S10" s="15"/>
      <c r="T10" s="15"/>
      <c r="U10" s="15"/>
      <c r="V10" s="15"/>
      <c r="W10" s="15"/>
    </row>
    <row r="11" ht="23.25" customHeight="1" spans="1:23">
      <c r="A11" s="13" t="s">
        <v>317</v>
      </c>
      <c r="B11" s="13" t="s">
        <v>318</v>
      </c>
      <c r="C11" s="13" t="s">
        <v>316</v>
      </c>
      <c r="D11" s="13" t="s">
        <v>42</v>
      </c>
      <c r="E11" s="13" t="s">
        <v>81</v>
      </c>
      <c r="F11" s="13" t="s">
        <v>82</v>
      </c>
      <c r="G11" s="13" t="s">
        <v>308</v>
      </c>
      <c r="H11" s="13" t="s">
        <v>245</v>
      </c>
      <c r="I11" s="15">
        <v>4651600</v>
      </c>
      <c r="J11" s="15">
        <v>4651600</v>
      </c>
      <c r="K11" s="15"/>
      <c r="L11" s="15"/>
      <c r="M11" s="15"/>
      <c r="N11" s="15"/>
      <c r="O11" s="15"/>
      <c r="P11" s="15"/>
      <c r="Q11" s="15"/>
      <c r="R11" s="15"/>
      <c r="S11" s="15"/>
      <c r="T11" s="15"/>
      <c r="U11" s="15"/>
      <c r="V11" s="15"/>
      <c r="W11" s="15"/>
    </row>
    <row r="12" ht="23.25" customHeight="1" spans="1:23">
      <c r="A12" s="13"/>
      <c r="B12" s="13"/>
      <c r="C12" s="13" t="s">
        <v>319</v>
      </c>
      <c r="D12" s="13"/>
      <c r="E12" s="13"/>
      <c r="F12" s="13"/>
      <c r="G12" s="13"/>
      <c r="H12" s="13"/>
      <c r="I12" s="15">
        <v>5616800</v>
      </c>
      <c r="J12" s="15">
        <v>5616800</v>
      </c>
      <c r="K12" s="15"/>
      <c r="L12" s="15"/>
      <c r="M12" s="15"/>
      <c r="N12" s="15"/>
      <c r="O12" s="15"/>
      <c r="P12" s="15"/>
      <c r="Q12" s="15"/>
      <c r="R12" s="15"/>
      <c r="S12" s="15"/>
      <c r="T12" s="15"/>
      <c r="U12" s="15"/>
      <c r="V12" s="15"/>
      <c r="W12" s="15"/>
    </row>
    <row r="13" ht="23.25" customHeight="1" spans="1:23">
      <c r="A13" s="13" t="s">
        <v>317</v>
      </c>
      <c r="B13" s="13" t="s">
        <v>320</v>
      </c>
      <c r="C13" s="13" t="s">
        <v>319</v>
      </c>
      <c r="D13" s="13" t="s">
        <v>42</v>
      </c>
      <c r="E13" s="13" t="s">
        <v>75</v>
      </c>
      <c r="F13" s="13" t="s">
        <v>76</v>
      </c>
      <c r="G13" s="13" t="s">
        <v>308</v>
      </c>
      <c r="H13" s="13" t="s">
        <v>245</v>
      </c>
      <c r="I13" s="15">
        <v>33000</v>
      </c>
      <c r="J13" s="15">
        <v>33000</v>
      </c>
      <c r="K13" s="15"/>
      <c r="L13" s="15"/>
      <c r="M13" s="15"/>
      <c r="N13" s="15"/>
      <c r="O13" s="15"/>
      <c r="P13" s="15"/>
      <c r="Q13" s="15"/>
      <c r="R13" s="15"/>
      <c r="S13" s="15"/>
      <c r="T13" s="15"/>
      <c r="U13" s="15"/>
      <c r="V13" s="15"/>
      <c r="W13" s="15"/>
    </row>
    <row r="14" ht="23.25" customHeight="1" spans="1:23">
      <c r="A14" s="13" t="s">
        <v>317</v>
      </c>
      <c r="B14" s="13" t="s">
        <v>320</v>
      </c>
      <c r="C14" s="13" t="s">
        <v>319</v>
      </c>
      <c r="D14" s="13" t="s">
        <v>42</v>
      </c>
      <c r="E14" s="13" t="s">
        <v>85</v>
      </c>
      <c r="F14" s="13" t="s">
        <v>86</v>
      </c>
      <c r="G14" s="13" t="s">
        <v>321</v>
      </c>
      <c r="H14" s="13" t="s">
        <v>246</v>
      </c>
      <c r="I14" s="15">
        <v>746900</v>
      </c>
      <c r="J14" s="15">
        <v>746900</v>
      </c>
      <c r="K14" s="15"/>
      <c r="L14" s="15"/>
      <c r="M14" s="15"/>
      <c r="N14" s="15"/>
      <c r="O14" s="15"/>
      <c r="P14" s="15"/>
      <c r="Q14" s="15"/>
      <c r="R14" s="15"/>
      <c r="S14" s="15"/>
      <c r="T14" s="15"/>
      <c r="U14" s="15"/>
      <c r="V14" s="15"/>
      <c r="W14" s="15"/>
    </row>
    <row r="15" ht="23.25" customHeight="1" spans="1:23">
      <c r="A15" s="13" t="s">
        <v>317</v>
      </c>
      <c r="B15" s="13" t="s">
        <v>320</v>
      </c>
      <c r="C15" s="13" t="s">
        <v>319</v>
      </c>
      <c r="D15" s="13" t="s">
        <v>42</v>
      </c>
      <c r="E15" s="13" t="s">
        <v>87</v>
      </c>
      <c r="F15" s="13" t="s">
        <v>88</v>
      </c>
      <c r="G15" s="13" t="s">
        <v>321</v>
      </c>
      <c r="H15" s="13" t="s">
        <v>246</v>
      </c>
      <c r="I15" s="15">
        <v>2235800</v>
      </c>
      <c r="J15" s="15">
        <v>2235800</v>
      </c>
      <c r="K15" s="15"/>
      <c r="L15" s="15"/>
      <c r="M15" s="15"/>
      <c r="N15" s="15"/>
      <c r="O15" s="15"/>
      <c r="P15" s="15"/>
      <c r="Q15" s="15"/>
      <c r="R15" s="15"/>
      <c r="S15" s="15"/>
      <c r="T15" s="15"/>
      <c r="U15" s="15"/>
      <c r="V15" s="15"/>
      <c r="W15" s="15"/>
    </row>
    <row r="16" ht="23.25" customHeight="1" spans="1:23">
      <c r="A16" s="13" t="s">
        <v>317</v>
      </c>
      <c r="B16" s="13" t="s">
        <v>320</v>
      </c>
      <c r="C16" s="13" t="s">
        <v>319</v>
      </c>
      <c r="D16" s="13" t="s">
        <v>42</v>
      </c>
      <c r="E16" s="13" t="s">
        <v>91</v>
      </c>
      <c r="F16" s="13" t="s">
        <v>92</v>
      </c>
      <c r="G16" s="13" t="s">
        <v>321</v>
      </c>
      <c r="H16" s="13" t="s">
        <v>246</v>
      </c>
      <c r="I16" s="15">
        <v>100000</v>
      </c>
      <c r="J16" s="15">
        <v>100000</v>
      </c>
      <c r="K16" s="15"/>
      <c r="L16" s="15"/>
      <c r="M16" s="15"/>
      <c r="N16" s="15"/>
      <c r="O16" s="15"/>
      <c r="P16" s="15"/>
      <c r="Q16" s="15"/>
      <c r="R16" s="15"/>
      <c r="S16" s="15"/>
      <c r="T16" s="15"/>
      <c r="U16" s="15"/>
      <c r="V16" s="15"/>
      <c r="W16" s="15"/>
    </row>
    <row r="17" ht="23.25" customHeight="1" spans="1:23">
      <c r="A17" s="13" t="s">
        <v>317</v>
      </c>
      <c r="B17" s="13" t="s">
        <v>320</v>
      </c>
      <c r="C17" s="13" t="s">
        <v>319</v>
      </c>
      <c r="D17" s="13" t="s">
        <v>42</v>
      </c>
      <c r="E17" s="13" t="s">
        <v>95</v>
      </c>
      <c r="F17" s="13" t="s">
        <v>96</v>
      </c>
      <c r="G17" s="13" t="s">
        <v>321</v>
      </c>
      <c r="H17" s="13" t="s">
        <v>246</v>
      </c>
      <c r="I17" s="15">
        <v>2501100</v>
      </c>
      <c r="J17" s="15">
        <v>2501100</v>
      </c>
      <c r="K17" s="15"/>
      <c r="L17" s="15"/>
      <c r="M17" s="15"/>
      <c r="N17" s="15"/>
      <c r="O17" s="15"/>
      <c r="P17" s="15"/>
      <c r="Q17" s="15"/>
      <c r="R17" s="15"/>
      <c r="S17" s="15"/>
      <c r="T17" s="15"/>
      <c r="U17" s="15"/>
      <c r="V17" s="15"/>
      <c r="W17" s="15"/>
    </row>
    <row r="18" ht="23.25" customHeight="1" spans="1:23">
      <c r="A18" s="13"/>
      <c r="B18" s="13"/>
      <c r="C18" s="13" t="s">
        <v>322</v>
      </c>
      <c r="D18" s="13"/>
      <c r="E18" s="13"/>
      <c r="F18" s="13"/>
      <c r="G18" s="13"/>
      <c r="H18" s="13"/>
      <c r="I18" s="15">
        <v>5640000</v>
      </c>
      <c r="J18" s="15">
        <v>5640000</v>
      </c>
      <c r="K18" s="15"/>
      <c r="L18" s="15"/>
      <c r="M18" s="15"/>
      <c r="N18" s="15"/>
      <c r="O18" s="15"/>
      <c r="P18" s="15"/>
      <c r="Q18" s="15"/>
      <c r="R18" s="15"/>
      <c r="S18" s="15"/>
      <c r="T18" s="15"/>
      <c r="U18" s="15"/>
      <c r="V18" s="15"/>
      <c r="W18" s="15"/>
    </row>
    <row r="19" ht="23.25" customHeight="1" spans="1:23">
      <c r="A19" s="13" t="s">
        <v>317</v>
      </c>
      <c r="B19" s="13" t="s">
        <v>323</v>
      </c>
      <c r="C19" s="13" t="s">
        <v>322</v>
      </c>
      <c r="D19" s="13" t="s">
        <v>42</v>
      </c>
      <c r="E19" s="13" t="s">
        <v>77</v>
      </c>
      <c r="F19" s="13" t="s">
        <v>78</v>
      </c>
      <c r="G19" s="13" t="s">
        <v>308</v>
      </c>
      <c r="H19" s="13" t="s">
        <v>245</v>
      </c>
      <c r="I19" s="15">
        <v>5640000</v>
      </c>
      <c r="J19" s="15">
        <v>5640000</v>
      </c>
      <c r="K19" s="15"/>
      <c r="L19" s="15"/>
      <c r="M19" s="15"/>
      <c r="N19" s="15"/>
      <c r="O19" s="15"/>
      <c r="P19" s="15"/>
      <c r="Q19" s="15"/>
      <c r="R19" s="15"/>
      <c r="S19" s="15"/>
      <c r="T19" s="15"/>
      <c r="U19" s="15"/>
      <c r="V19" s="15"/>
      <c r="W19" s="15"/>
    </row>
    <row r="20" ht="23.25" customHeight="1" spans="1:23">
      <c r="A20" s="13"/>
      <c r="B20" s="13"/>
      <c r="C20" s="13" t="s">
        <v>324</v>
      </c>
      <c r="D20" s="13"/>
      <c r="E20" s="13"/>
      <c r="F20" s="13"/>
      <c r="G20" s="13"/>
      <c r="H20" s="13"/>
      <c r="I20" s="15">
        <v>50000</v>
      </c>
      <c r="J20" s="15">
        <v>50000</v>
      </c>
      <c r="K20" s="15"/>
      <c r="L20" s="15"/>
      <c r="M20" s="15"/>
      <c r="N20" s="15"/>
      <c r="O20" s="15"/>
      <c r="P20" s="15"/>
      <c r="Q20" s="15"/>
      <c r="R20" s="15"/>
      <c r="S20" s="15"/>
      <c r="T20" s="15"/>
      <c r="U20" s="15"/>
      <c r="V20" s="15"/>
      <c r="W20" s="15"/>
    </row>
    <row r="21" ht="23.25" customHeight="1" spans="1:23">
      <c r="A21" s="13" t="s">
        <v>325</v>
      </c>
      <c r="B21" s="13" t="s">
        <v>326</v>
      </c>
      <c r="C21" s="13" t="s">
        <v>324</v>
      </c>
      <c r="D21" s="13" t="s">
        <v>42</v>
      </c>
      <c r="E21" s="13" t="s">
        <v>61</v>
      </c>
      <c r="F21" s="13" t="s">
        <v>62</v>
      </c>
      <c r="G21" s="13" t="s">
        <v>327</v>
      </c>
      <c r="H21" s="13" t="s">
        <v>248</v>
      </c>
      <c r="I21" s="15">
        <v>50000</v>
      </c>
      <c r="J21" s="15">
        <v>50000</v>
      </c>
      <c r="K21" s="15"/>
      <c r="L21" s="15"/>
      <c r="M21" s="15"/>
      <c r="N21" s="15"/>
      <c r="O21" s="15"/>
      <c r="P21" s="15"/>
      <c r="Q21" s="15"/>
      <c r="R21" s="15"/>
      <c r="S21" s="15"/>
      <c r="T21" s="15"/>
      <c r="U21" s="15"/>
      <c r="V21" s="15"/>
      <c r="W21" s="15"/>
    </row>
    <row r="22" ht="23.25" customHeight="1" spans="1:23">
      <c r="A22" s="13"/>
      <c r="B22" s="13"/>
      <c r="C22" s="13" t="s">
        <v>328</v>
      </c>
      <c r="D22" s="13"/>
      <c r="E22" s="13"/>
      <c r="F22" s="13"/>
      <c r="G22" s="13"/>
      <c r="H22" s="13"/>
      <c r="I22" s="15">
        <v>1569.6</v>
      </c>
      <c r="J22" s="15">
        <v>1569.6</v>
      </c>
      <c r="K22" s="15"/>
      <c r="L22" s="15"/>
      <c r="M22" s="15"/>
      <c r="N22" s="15"/>
      <c r="O22" s="15"/>
      <c r="P22" s="15"/>
      <c r="Q22" s="15"/>
      <c r="R22" s="15"/>
      <c r="S22" s="15"/>
      <c r="T22" s="15"/>
      <c r="U22" s="15"/>
      <c r="V22" s="15"/>
      <c r="W22" s="15"/>
    </row>
    <row r="23" ht="23.25" customHeight="1" spans="1:23">
      <c r="A23" s="13" t="s">
        <v>317</v>
      </c>
      <c r="B23" s="13" t="s">
        <v>329</v>
      </c>
      <c r="C23" s="13" t="s">
        <v>328</v>
      </c>
      <c r="D23" s="13" t="s">
        <v>42</v>
      </c>
      <c r="E23" s="13" t="s">
        <v>71</v>
      </c>
      <c r="F23" s="13" t="s">
        <v>72</v>
      </c>
      <c r="G23" s="13" t="s">
        <v>308</v>
      </c>
      <c r="H23" s="13" t="s">
        <v>245</v>
      </c>
      <c r="I23" s="15">
        <v>1569.6</v>
      </c>
      <c r="J23" s="15">
        <v>1569.6</v>
      </c>
      <c r="K23" s="15"/>
      <c r="L23" s="15"/>
      <c r="M23" s="15"/>
      <c r="N23" s="15"/>
      <c r="O23" s="15"/>
      <c r="P23" s="15"/>
      <c r="Q23" s="15"/>
      <c r="R23" s="15"/>
      <c r="S23" s="15"/>
      <c r="T23" s="15"/>
      <c r="U23" s="15"/>
      <c r="V23" s="15"/>
      <c r="W23" s="15"/>
    </row>
    <row r="24" ht="18.75" customHeight="1" spans="1:23">
      <c r="A24" s="141" t="s">
        <v>118</v>
      </c>
      <c r="B24" s="142"/>
      <c r="C24" s="142"/>
      <c r="D24" s="142"/>
      <c r="E24" s="142"/>
      <c r="F24" s="142"/>
      <c r="G24" s="142"/>
      <c r="H24" s="143"/>
      <c r="I24" s="15">
        <f>I9+I12+I18+I20+I22</f>
        <v>19825169.6</v>
      </c>
      <c r="J24" s="15">
        <f>J9+J12+J18+J20+J22</f>
        <v>19825169.6</v>
      </c>
      <c r="K24" s="15"/>
      <c r="L24" s="15"/>
      <c r="M24" s="15"/>
      <c r="N24" s="15">
        <f>N22+N20+N18+N12+N9</f>
        <v>0</v>
      </c>
      <c r="O24" s="15"/>
      <c r="P24" s="15"/>
      <c r="Q24" s="15"/>
      <c r="R24" s="15"/>
      <c r="S24" s="15"/>
      <c r="T24" s="15"/>
      <c r="U24" s="15"/>
      <c r="V24" s="15"/>
      <c r="W24" s="15"/>
    </row>
  </sheetData>
  <mergeCells count="28">
    <mergeCell ref="A2:W2"/>
    <mergeCell ref="A3:H3"/>
    <mergeCell ref="J4:M4"/>
    <mergeCell ref="N4:P4"/>
    <mergeCell ref="R4:W4"/>
    <mergeCell ref="A24:H24"/>
    <mergeCell ref="A4:A7"/>
    <mergeCell ref="B4:B7"/>
    <mergeCell ref="C4:C7"/>
    <mergeCell ref="D4:D7"/>
    <mergeCell ref="E4:E7"/>
    <mergeCell ref="F4:F7"/>
    <mergeCell ref="G4:G7"/>
    <mergeCell ref="H4:H7"/>
    <mergeCell ref="I4:I7"/>
    <mergeCell ref="L5:L7"/>
    <mergeCell ref="M5:M7"/>
    <mergeCell ref="N5:N7"/>
    <mergeCell ref="O5:O7"/>
    <mergeCell ref="P5:P7"/>
    <mergeCell ref="Q4:Q7"/>
    <mergeCell ref="R5:R7"/>
    <mergeCell ref="S5:S7"/>
    <mergeCell ref="T5:T7"/>
    <mergeCell ref="U5:U7"/>
    <mergeCell ref="V5:V7"/>
    <mergeCell ref="W5:W7"/>
    <mergeCell ref="J5:K6"/>
  </mergeCells>
  <pageMargins left="0.751388888888889" right="0.751388888888889" top="1" bottom="1" header="0.5" footer="0.5"/>
  <pageSetup paperSize="9" scale="60" fitToWidth="0"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20</vt:i4>
      </vt:variant>
    </vt:vector>
  </HeadingPairs>
  <TitlesOfParts>
    <vt:vector size="20" baseType="lpstr">
      <vt:lpstr>财务收支预算总表01-1</vt:lpstr>
      <vt:lpstr>部门收入预算表01-2</vt:lpstr>
      <vt:lpstr>部门支出预算表01-03</vt:lpstr>
      <vt:lpstr>财政拨款收支预算总表02-1</vt:lpstr>
      <vt:lpstr>一般公共预算支出预算表（按功能科目分类）02-2</vt:lpstr>
      <vt:lpstr>一般公共预算支出预算表（按经济科目分类）02-3</vt:lpstr>
      <vt:lpstr>一般公共预算“三公”经费支出预算表03</vt:lpstr>
      <vt:lpstr>基本支出预算表（人员类.运转类公用经费项目）04</vt:lpstr>
      <vt:lpstr>项目支出预算表（其他运转类.特定目标类项目）05-1</vt:lpstr>
      <vt:lpstr>项目支出绩效目标表（本级下达）05-2</vt:lpstr>
      <vt:lpstr>项目支出绩效目标表（另文下达）05-3</vt:lpstr>
      <vt:lpstr>政府性基金预算支出预算表06</vt:lpstr>
      <vt:lpstr>国有资本经营预算支出表07</vt:lpstr>
      <vt:lpstr>部门政府采购预算表08-1</vt:lpstr>
      <vt:lpstr>政府购买服务预算表08-2</vt:lpstr>
      <vt:lpstr>县对下转移支付预算表09-1</vt:lpstr>
      <vt:lpstr>县对下转移支付绩效目标表09-2</vt:lpstr>
      <vt:lpstr>新增资产配置表10</vt:lpstr>
      <vt:lpstr>上级补助项目支出预算表11</vt:lpstr>
      <vt:lpstr>部门项目中期规划预算表12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WPS_1626763922</cp:lastModifiedBy>
  <dcterms:created xsi:type="dcterms:W3CDTF">2024-01-22T08:40:00Z</dcterms:created>
  <dcterms:modified xsi:type="dcterms:W3CDTF">2024-01-24T08:08:13Z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39953A2E690F46D893C1F51A59A00FF2_13</vt:lpwstr>
  </property>
  <property fmtid="{D5CDD505-2E9C-101B-9397-08002B2CF9AE}" pid="3" name="KSOProductBuildVer">
    <vt:lpwstr>2052-12.1.0.15374</vt:lpwstr>
  </property>
</Properties>
</file>